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koo/Desktop/"/>
    </mc:Choice>
  </mc:AlternateContent>
  <xr:revisionPtr revIDLastSave="0" documentId="13_ncr:1_{FEEA0D08-1281-4B40-A991-74AEDEDBFFA0}" xr6:coauthVersionLast="47" xr6:coauthVersionMax="47" xr10:uidLastSave="{00000000-0000-0000-0000-000000000000}"/>
  <bookViews>
    <workbookView xWindow="0" yWindow="460" windowWidth="21820" windowHeight="16060" xr2:uid="{C2A2904E-6725-47A3-9AAD-A82C05DE7E85}"/>
  </bookViews>
  <sheets>
    <sheet name="Data" sheetId="1" r:id="rId1"/>
    <sheet name="State Fact Sheets" sheetId="2" r:id="rId2"/>
    <sheet name="State Comparisons" sheetId="6" r:id="rId3"/>
    <sheet name="Sources" sheetId="7" r:id="rId4"/>
    <sheet name="lists" sheetId="4" state="hidden" r:id="rId5"/>
  </sheets>
  <definedNames>
    <definedName name="_xlnm._FilterDatabase" localSheetId="3" hidden="1">Sources!#REF!</definedName>
    <definedName name="_xlchart.v5.0" hidden="1">'State Comparisons'!$A$2</definedName>
    <definedName name="_xlchart.v5.1" hidden="1">'State Comparisons'!$A$3</definedName>
    <definedName name="_xlchart.v5.2" hidden="1">'State Comparisons'!$A$5:$A$55</definedName>
    <definedName name="_xlchart.v5.3" hidden="1">'State Comparisons'!$B$5:$B$55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4" i="2" l="1"/>
  <c r="B5" i="2"/>
  <c r="B27" i="2"/>
  <c r="B26" i="2"/>
  <c r="B25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AK154" i="1"/>
  <c r="V154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AK153" i="1"/>
  <c r="V153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AK152" i="1"/>
  <c r="V152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AK151" i="1"/>
  <c r="V151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AK150" i="1"/>
  <c r="V150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AK149" i="1"/>
  <c r="V149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AK148" i="1"/>
  <c r="V148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AK147" i="1"/>
  <c r="V147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AK146" i="1"/>
  <c r="V146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AK145" i="1"/>
  <c r="V145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AK144" i="1"/>
  <c r="V144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AK143" i="1"/>
  <c r="V143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AK142" i="1"/>
  <c r="V142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AK141" i="1"/>
  <c r="V141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AK140" i="1"/>
  <c r="V140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AK139" i="1"/>
  <c r="V139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AK138" i="1"/>
  <c r="V138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AK137" i="1"/>
  <c r="V137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AK136" i="1"/>
  <c r="V136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AK135" i="1"/>
  <c r="V135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AK134" i="1"/>
  <c r="V134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AK133" i="1"/>
  <c r="V133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AK132" i="1"/>
  <c r="V132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AK131" i="1"/>
  <c r="V131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AK130" i="1"/>
  <c r="V130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AK129" i="1"/>
  <c r="V129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AK128" i="1"/>
  <c r="V128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AK127" i="1"/>
  <c r="V127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AK126" i="1"/>
  <c r="V126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AK125" i="1"/>
  <c r="V125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AK124" i="1"/>
  <c r="V124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AK123" i="1"/>
  <c r="V123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AK122" i="1"/>
  <c r="V122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AK121" i="1"/>
  <c r="V121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AK120" i="1"/>
  <c r="V120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AK119" i="1"/>
  <c r="V119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AK118" i="1"/>
  <c r="V118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AK117" i="1"/>
  <c r="V117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AK116" i="1"/>
  <c r="V116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AK115" i="1"/>
  <c r="V115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AK114" i="1"/>
  <c r="V114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AK113" i="1"/>
  <c r="V113" i="1"/>
  <c r="BM112" i="1"/>
  <c r="BL112" i="1"/>
  <c r="BK112" i="1"/>
  <c r="BJ112" i="1"/>
  <c r="BI112" i="1"/>
  <c r="BH112" i="1"/>
  <c r="BG112" i="1"/>
  <c r="B33" i="2" s="1"/>
  <c r="BF112" i="1"/>
  <c r="B32" i="2" s="1"/>
  <c r="BE112" i="1"/>
  <c r="B31" i="2" s="1"/>
  <c r="BD112" i="1"/>
  <c r="B30" i="2" s="1"/>
  <c r="BC112" i="1"/>
  <c r="B29" i="2" s="1"/>
  <c r="BB112" i="1"/>
  <c r="B28" i="2" s="1"/>
  <c r="AK112" i="1"/>
  <c r="B24" i="2" s="1"/>
  <c r="V112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AK111" i="1"/>
  <c r="V111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AK110" i="1"/>
  <c r="V110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AK109" i="1"/>
  <c r="V109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AK108" i="1"/>
  <c r="V108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AK107" i="1"/>
  <c r="V107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AK106" i="1"/>
  <c r="V106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AK105" i="1"/>
  <c r="V105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AK104" i="1"/>
  <c r="V104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AK103" i="1"/>
  <c r="V103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AK102" i="1"/>
  <c r="V102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AK101" i="1"/>
  <c r="V101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AK100" i="1"/>
  <c r="V100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AK99" i="1"/>
  <c r="V99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AK98" i="1"/>
  <c r="V98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AK97" i="1"/>
  <c r="V97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AK96" i="1"/>
  <c r="V96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AK95" i="1"/>
  <c r="V95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AK94" i="1"/>
  <c r="V94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AK93" i="1"/>
  <c r="V93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AK92" i="1"/>
  <c r="V92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AK91" i="1"/>
  <c r="V91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AK90" i="1"/>
  <c r="V90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AK89" i="1"/>
  <c r="V89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AK88" i="1"/>
  <c r="V88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AK87" i="1"/>
  <c r="V87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AK86" i="1"/>
  <c r="V86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AK85" i="1"/>
  <c r="V85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AK84" i="1"/>
  <c r="V84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AK83" i="1"/>
  <c r="V83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AK82" i="1"/>
  <c r="V82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AK81" i="1"/>
  <c r="V81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AK80" i="1"/>
  <c r="V80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AK79" i="1"/>
  <c r="V79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AK78" i="1"/>
  <c r="V78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AK77" i="1"/>
  <c r="V77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AK76" i="1"/>
  <c r="V76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AK75" i="1"/>
  <c r="V75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AK74" i="1"/>
  <c r="V74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AK73" i="1"/>
  <c r="V73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AK72" i="1"/>
  <c r="V72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AK71" i="1"/>
  <c r="V71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AK70" i="1"/>
  <c r="V70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AK69" i="1"/>
  <c r="V69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AK68" i="1"/>
  <c r="V68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AK67" i="1"/>
  <c r="V67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AK66" i="1"/>
  <c r="V66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AK65" i="1"/>
  <c r="V65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AK64" i="1"/>
  <c r="V64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AK63" i="1"/>
  <c r="V63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AK62" i="1"/>
  <c r="V62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AK61" i="1"/>
  <c r="V61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AK60" i="1"/>
  <c r="V60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AK59" i="1"/>
  <c r="V59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AK58" i="1"/>
  <c r="V58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AK57" i="1"/>
  <c r="V57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AK56" i="1"/>
  <c r="V56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AK55" i="1"/>
  <c r="V55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AK54" i="1"/>
  <c r="V54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AK53" i="1"/>
  <c r="V53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V52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V51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V50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V49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V48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V47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V46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V45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V44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V43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V42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V41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V40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V39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V38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V37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V36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V35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V34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V33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V32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V31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V30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V29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V28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V27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V26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V25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V24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V23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V22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V21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V20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V19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V18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V17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V16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V15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V14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V13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V12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V11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V10" i="1"/>
  <c r="BM9" i="1"/>
  <c r="BL9" i="1"/>
  <c r="BK9" i="1"/>
  <c r="BJ9" i="1"/>
  <c r="BI9" i="1"/>
  <c r="BH9" i="1"/>
  <c r="BG9" i="1"/>
  <c r="BF9" i="1"/>
  <c r="BE9" i="1"/>
  <c r="BD9" i="1"/>
  <c r="BC9" i="1"/>
  <c r="BB9" i="1"/>
  <c r="V9" i="1"/>
  <c r="BM8" i="1"/>
  <c r="BL8" i="1"/>
  <c r="BK8" i="1"/>
  <c r="BJ8" i="1"/>
  <c r="BI8" i="1"/>
  <c r="BH8" i="1"/>
  <c r="BG8" i="1"/>
  <c r="BF8" i="1"/>
  <c r="BE8" i="1"/>
  <c r="BD8" i="1"/>
  <c r="BC8" i="1"/>
  <c r="BB8" i="1"/>
  <c r="V8" i="1"/>
  <c r="BM7" i="1"/>
  <c r="BL7" i="1"/>
  <c r="BK7" i="1"/>
  <c r="BJ7" i="1"/>
  <c r="BI7" i="1"/>
  <c r="BH7" i="1"/>
  <c r="BG7" i="1"/>
  <c r="BF7" i="1"/>
  <c r="BE7" i="1"/>
  <c r="BD7" i="1"/>
  <c r="BC7" i="1"/>
  <c r="BB7" i="1"/>
  <c r="V7" i="1"/>
  <c r="BM6" i="1"/>
  <c r="BL6" i="1"/>
  <c r="BK6" i="1"/>
  <c r="BJ6" i="1"/>
  <c r="BI6" i="1"/>
  <c r="BH6" i="1"/>
  <c r="BG6" i="1"/>
  <c r="BF6" i="1"/>
  <c r="BE6" i="1"/>
  <c r="BD6" i="1"/>
  <c r="BC6" i="1"/>
  <c r="BB6" i="1"/>
  <c r="V6" i="1"/>
  <c r="BM5" i="1"/>
  <c r="BL5" i="1"/>
  <c r="BK5" i="1"/>
  <c r="BJ5" i="1"/>
  <c r="BI5" i="1"/>
  <c r="BH5" i="1"/>
  <c r="BG5" i="1"/>
  <c r="BF5" i="1"/>
  <c r="BE5" i="1"/>
  <c r="BD5" i="1"/>
  <c r="BC5" i="1"/>
  <c r="BB5" i="1"/>
  <c r="V5" i="1"/>
  <c r="BM4" i="1"/>
  <c r="BL4" i="1"/>
  <c r="BK4" i="1"/>
  <c r="BJ4" i="1"/>
  <c r="BI4" i="1"/>
  <c r="BH4" i="1"/>
  <c r="BG4" i="1"/>
  <c r="BF4" i="1"/>
  <c r="BE4" i="1"/>
  <c r="BD4" i="1"/>
  <c r="BC4" i="1"/>
  <c r="BB4" i="1"/>
  <c r="V4" i="1"/>
  <c r="BM3" i="1"/>
  <c r="BL3" i="1"/>
  <c r="BK3" i="1"/>
  <c r="BJ3" i="1"/>
  <c r="BI3" i="1"/>
  <c r="BH3" i="1"/>
  <c r="BG3" i="1"/>
  <c r="BF3" i="1"/>
  <c r="BE3" i="1"/>
  <c r="BD3" i="1"/>
  <c r="BC3" i="1"/>
  <c r="BB3" i="1"/>
  <c r="V3" i="1"/>
  <c r="BM2" i="1"/>
  <c r="BL2" i="1"/>
  <c r="BK2" i="1"/>
  <c r="BJ2" i="1"/>
  <c r="BI2" i="1"/>
  <c r="BH2" i="1"/>
  <c r="BG2" i="1"/>
  <c r="BF2" i="1"/>
  <c r="BE2" i="1"/>
  <c r="BD2" i="1"/>
  <c r="BC2" i="1"/>
  <c r="BB2" i="1"/>
  <c r="V2" i="1"/>
</calcChain>
</file>

<file path=xl/sharedStrings.xml><?xml version="1.0" encoding="utf-8"?>
<sst xmlns="http://schemas.openxmlformats.org/spreadsheetml/2006/main" count="1153" uniqueCount="328">
  <si>
    <t>Region</t>
  </si>
  <si>
    <t>Division</t>
  </si>
  <si>
    <t>State FIPS</t>
  </si>
  <si>
    <t>Name</t>
  </si>
  <si>
    <t>Year</t>
  </si>
  <si>
    <t>State EITC</t>
  </si>
  <si>
    <t>Population: total</t>
  </si>
  <si>
    <t>Population: 5-17</t>
  </si>
  <si>
    <t>Population: 18-24</t>
  </si>
  <si>
    <t>Population: 25-54</t>
  </si>
  <si>
    <t>Population: 55-64</t>
  </si>
  <si>
    <t>Population: 65+</t>
  </si>
  <si>
    <t>Population (proportion): 5-17</t>
  </si>
  <si>
    <t>Population (proportion): 18-24</t>
  </si>
  <si>
    <t>Population (proportion): 25-54</t>
  </si>
  <si>
    <t>Population (proportion): 55-64</t>
  </si>
  <si>
    <t>Population (proportion): 65+</t>
  </si>
  <si>
    <t>South</t>
  </si>
  <si>
    <t>East South Central</t>
  </si>
  <si>
    <t>01</t>
  </si>
  <si>
    <t>AL</t>
  </si>
  <si>
    <t>Alabama</t>
  </si>
  <si>
    <t>West</t>
  </si>
  <si>
    <t>Pacific</t>
  </si>
  <si>
    <t>02</t>
  </si>
  <si>
    <t>AK</t>
  </si>
  <si>
    <t>Alaska</t>
  </si>
  <si>
    <t>Mountain</t>
  </si>
  <si>
    <t>04</t>
  </si>
  <si>
    <t>AZ</t>
  </si>
  <si>
    <t>Arizona</t>
  </si>
  <si>
    <t>West South Central</t>
  </si>
  <si>
    <t>05</t>
  </si>
  <si>
    <t>AR</t>
  </si>
  <si>
    <t>Arkansas</t>
  </si>
  <si>
    <t>06</t>
  </si>
  <si>
    <t>CA</t>
  </si>
  <si>
    <t>California</t>
  </si>
  <si>
    <t>08</t>
  </si>
  <si>
    <t>CO</t>
  </si>
  <si>
    <t>Colorado</t>
  </si>
  <si>
    <t>Northeast</t>
  </si>
  <si>
    <t>New England</t>
  </si>
  <si>
    <t>09</t>
  </si>
  <si>
    <t>CT</t>
  </si>
  <si>
    <t>Connecticut</t>
  </si>
  <si>
    <t>South Atlantic</t>
  </si>
  <si>
    <t>10</t>
  </si>
  <si>
    <t>DE</t>
  </si>
  <si>
    <t>Delaware</t>
  </si>
  <si>
    <t>11</t>
  </si>
  <si>
    <t>DC</t>
  </si>
  <si>
    <t>District of Columbia</t>
  </si>
  <si>
    <t>12</t>
  </si>
  <si>
    <t>FL</t>
  </si>
  <si>
    <t>Florida</t>
  </si>
  <si>
    <t>13</t>
  </si>
  <si>
    <t>GA</t>
  </si>
  <si>
    <t>Georgia</t>
  </si>
  <si>
    <t>15</t>
  </si>
  <si>
    <t>HI</t>
  </si>
  <si>
    <t>Hawaii</t>
  </si>
  <si>
    <t>16</t>
  </si>
  <si>
    <t>ID</t>
  </si>
  <si>
    <t>Idaho</t>
  </si>
  <si>
    <t>Midwest</t>
  </si>
  <si>
    <t>East North Central</t>
  </si>
  <si>
    <t>17</t>
  </si>
  <si>
    <t>IL</t>
  </si>
  <si>
    <t>Illinois</t>
  </si>
  <si>
    <t>18</t>
  </si>
  <si>
    <t>IN</t>
  </si>
  <si>
    <t>Indiana</t>
  </si>
  <si>
    <t>West North Central</t>
  </si>
  <si>
    <t>19</t>
  </si>
  <si>
    <t>IA</t>
  </si>
  <si>
    <t>Iowa</t>
  </si>
  <si>
    <t>20</t>
  </si>
  <si>
    <t>KS</t>
  </si>
  <si>
    <t>Kansas</t>
  </si>
  <si>
    <t>21</t>
  </si>
  <si>
    <t>KY</t>
  </si>
  <si>
    <t>Kentucky</t>
  </si>
  <si>
    <t>22</t>
  </si>
  <si>
    <t>LA</t>
  </si>
  <si>
    <t>Louisiana</t>
  </si>
  <si>
    <t>23</t>
  </si>
  <si>
    <t>ME</t>
  </si>
  <si>
    <t>Maine</t>
  </si>
  <si>
    <t>24</t>
  </si>
  <si>
    <t>MD</t>
  </si>
  <si>
    <t>Maryland</t>
  </si>
  <si>
    <t>25</t>
  </si>
  <si>
    <t>MA</t>
  </si>
  <si>
    <t>Massachusetts</t>
  </si>
  <si>
    <t>26</t>
  </si>
  <si>
    <t>MI</t>
  </si>
  <si>
    <t>Michigan</t>
  </si>
  <si>
    <t>27</t>
  </si>
  <si>
    <t>MN</t>
  </si>
  <si>
    <t>Minnesota</t>
  </si>
  <si>
    <t>28</t>
  </si>
  <si>
    <t>MS</t>
  </si>
  <si>
    <t>Mississippi</t>
  </si>
  <si>
    <t>29</t>
  </si>
  <si>
    <t>MO</t>
  </si>
  <si>
    <t>Missouri</t>
  </si>
  <si>
    <t>30</t>
  </si>
  <si>
    <t>MT</t>
  </si>
  <si>
    <t>Montana</t>
  </si>
  <si>
    <t>31</t>
  </si>
  <si>
    <t>NE</t>
  </si>
  <si>
    <t>Nebraska</t>
  </si>
  <si>
    <t>32</t>
  </si>
  <si>
    <t>NV</t>
  </si>
  <si>
    <t>Nevada</t>
  </si>
  <si>
    <t>33</t>
  </si>
  <si>
    <t>NH</t>
  </si>
  <si>
    <t>New Hampshire</t>
  </si>
  <si>
    <t>Middle Atlantic</t>
  </si>
  <si>
    <t>34</t>
  </si>
  <si>
    <t>NJ</t>
  </si>
  <si>
    <t>New Jersey</t>
  </si>
  <si>
    <t>35</t>
  </si>
  <si>
    <t>NM</t>
  </si>
  <si>
    <t>New Mexico</t>
  </si>
  <si>
    <t>36</t>
  </si>
  <si>
    <t>NY</t>
  </si>
  <si>
    <t>New York</t>
  </si>
  <si>
    <t>37</t>
  </si>
  <si>
    <t>NC</t>
  </si>
  <si>
    <t>North Carolina</t>
  </si>
  <si>
    <t>38</t>
  </si>
  <si>
    <t>ND</t>
  </si>
  <si>
    <t>North Dakota</t>
  </si>
  <si>
    <t>39</t>
  </si>
  <si>
    <t>OH</t>
  </si>
  <si>
    <t>Ohio</t>
  </si>
  <si>
    <t>40</t>
  </si>
  <si>
    <t>OK</t>
  </si>
  <si>
    <t>Oklahoma</t>
  </si>
  <si>
    <t>41</t>
  </si>
  <si>
    <t>OR</t>
  </si>
  <si>
    <t>Oregon</t>
  </si>
  <si>
    <t>42</t>
  </si>
  <si>
    <t>PA</t>
  </si>
  <si>
    <t>Pennsylvania</t>
  </si>
  <si>
    <t>44</t>
  </si>
  <si>
    <t>RI</t>
  </si>
  <si>
    <t>Rhode Island</t>
  </si>
  <si>
    <t>45</t>
  </si>
  <si>
    <t>SC</t>
  </si>
  <si>
    <t>South Carolina</t>
  </si>
  <si>
    <t>46</t>
  </si>
  <si>
    <t>SD</t>
  </si>
  <si>
    <t>South Dakota</t>
  </si>
  <si>
    <t>47</t>
  </si>
  <si>
    <t>TN</t>
  </si>
  <si>
    <t>Tennessee</t>
  </si>
  <si>
    <t>48</t>
  </si>
  <si>
    <t>TX</t>
  </si>
  <si>
    <t>Texas</t>
  </si>
  <si>
    <t>49</t>
  </si>
  <si>
    <t>UT</t>
  </si>
  <si>
    <t>Utah</t>
  </si>
  <si>
    <t>50</t>
  </si>
  <si>
    <t>VT</t>
  </si>
  <si>
    <t>Vermont</t>
  </si>
  <si>
    <t>51</t>
  </si>
  <si>
    <t>VA</t>
  </si>
  <si>
    <t>Virginia</t>
  </si>
  <si>
    <t>53</t>
  </si>
  <si>
    <t>WA</t>
  </si>
  <si>
    <t>Washington</t>
  </si>
  <si>
    <t>54</t>
  </si>
  <si>
    <t>WV</t>
  </si>
  <si>
    <t>West Virginia</t>
  </si>
  <si>
    <t>55</t>
  </si>
  <si>
    <t>WI</t>
  </si>
  <si>
    <t>Wisconsin</t>
  </si>
  <si>
    <t>56</t>
  </si>
  <si>
    <t>WY</t>
  </si>
  <si>
    <t>Wyoming</t>
  </si>
  <si>
    <t>Region code</t>
  </si>
  <si>
    <t>Division code</t>
  </si>
  <si>
    <t>Postal code</t>
  </si>
  <si>
    <t>UI replacement rate</t>
  </si>
  <si>
    <t>UI recipiency rate</t>
  </si>
  <si>
    <t>TANF-to-poverty ratio</t>
  </si>
  <si>
    <t>Maximum monthly TANF benefit (single-parent family of three)</t>
  </si>
  <si>
    <t>Maximum monthly TANF Benefit as a percentage of federal poverty line</t>
  </si>
  <si>
    <t>State earned income tax credit (EITC) rate</t>
  </si>
  <si>
    <t>Wisconsin EITC rate, two dependents</t>
  </si>
  <si>
    <t>Wisconsin EITC rate, three dependents</t>
  </si>
  <si>
    <t>State EITC refundable</t>
  </si>
  <si>
    <t>State minimum wage</t>
  </si>
  <si>
    <t>Effective state minimum wage (with federal minimum)</t>
  </si>
  <si>
    <t>Minimum wage higher than federal</t>
  </si>
  <si>
    <t>Total employed</t>
  </si>
  <si>
    <t>Union members</t>
  </si>
  <si>
    <t>Percentage of total employed in a union</t>
  </si>
  <si>
    <t>Represented by a union</t>
  </si>
  <si>
    <t>Percentage of total employed represented by a union</t>
  </si>
  <si>
    <t>Average total labor force participation rate (LFPR)</t>
  </si>
  <si>
    <t>Average total employment-to-population rate (EPOP)</t>
  </si>
  <si>
    <t>Average total unemployment rate (U3)</t>
  </si>
  <si>
    <t>Average prime-age labor force participation rate (LFPR)</t>
  </si>
  <si>
    <t>Average prime-age employment-to-population rate (EPOP)</t>
  </si>
  <si>
    <t>Average prime-age unemployment rate (U3)</t>
  </si>
  <si>
    <t>Median household income</t>
  </si>
  <si>
    <t>Regional price parity (RPP)</t>
  </si>
  <si>
    <t>Median household income adjusted for RPP</t>
  </si>
  <si>
    <t>Food insecure</t>
  </si>
  <si>
    <t>Three-year average SPM rate</t>
  </si>
  <si>
    <t>Population: white alone</t>
  </si>
  <si>
    <t>Population: Black alone</t>
  </si>
  <si>
    <t>Population: Hispanic non-white</t>
  </si>
  <si>
    <t>Population: American Indian or Alaska Native alone</t>
  </si>
  <si>
    <t>Population: Asian American, Native Hawaiian, or other Pacific Islander alone</t>
  </si>
  <si>
    <t>Population: multiple or other races</t>
  </si>
  <si>
    <t>Population: less than 5</t>
  </si>
  <si>
    <t>Population (proportion): less than 5</t>
  </si>
  <si>
    <t>States</t>
  </si>
  <si>
    <t>Regions</t>
  </si>
  <si>
    <t>Years</t>
  </si>
  <si>
    <t>Population rate: white alone</t>
  </si>
  <si>
    <t>Population rate: Black alone</t>
  </si>
  <si>
    <t>Population rate: Hispanic non-white</t>
  </si>
  <si>
    <t>Population rate: American Indian or Alaska Native alone</t>
  </si>
  <si>
    <t>Population rate: Asian American, Native Hawaiian, or other Pacific Islander alone</t>
  </si>
  <si>
    <t>Population rate: multiple or other races</t>
  </si>
  <si>
    <t>Right to work</t>
  </si>
  <si>
    <t>--</t>
  </si>
  <si>
    <t>Column</t>
  </si>
  <si>
    <t>Citation</t>
  </si>
  <si>
    <t>Unemployment insurance (UI) average weekly benefit</t>
  </si>
  <si>
    <t>I</t>
  </si>
  <si>
    <t>U.S. Department of Labor Employment and Training Administration, "ET Financial Data Handbook 394: Taxable and Reimbursable Claims Data," available at https://oui.doleta.gov/unemploy/hb394.asp (last accessed July 2021).</t>
  </si>
  <si>
    <t>J</t>
  </si>
  <si>
    <t>U.S. Department of Labor Employment and Training Administration, "UI Replacement Rates Report," available at https://oui.doleta.gov/unemploy/ui_replacement_rates.asp (last accessed July 2021).</t>
  </si>
  <si>
    <t>K</t>
  </si>
  <si>
    <t>U.S. Department of Labor Employment and Training Administration, "Unemployment Insurance Chartbook: Recipiency Rates, By State," available at https://oui.doleta.gov/unemploy/chartbook.asp (last accessed July 2021).</t>
  </si>
  <si>
    <t>L</t>
  </si>
  <si>
    <t>Laura Meyer and Ife Floyd, "Cash Assistance Should Reach Millions More Families to Lessen Hardship" (Washington: Center on Budget and Policy Priorities, 2020), available at https://www.cbpp.org/research/family-income-support/cash-assistance-should-reach-millions-more-families-to-lessen.</t>
  </si>
  <si>
    <t>M</t>
  </si>
  <si>
    <t>Ali Safawi and Ife Floyd, "TANF Benefits Still Too Low to Help Families, Especially Black Families, Avoid Increased Hardship" (Washington: Center on Budget and Policy Priorities, 2020), available at https://www.cbpp.org/research/family-income-support/tanf-benefits-still-too-low-to-help-families-especially-black (last accessed July 2021); Office of the Assistant Secretary for Planning and Evaluation, "2000 HHS Poverty Guidelines," December 1, 2000, available at https://aspe.hhs.gov/2000-hhs-poverty-guidelines (last accessed July 2021); Office of the Assistant Secretary for Planning and Evaluation, "2010 HHS Poverty Guidelines," August 1, 2010, available at https://aspe.hhs.gov/2010-hhs-poverty-guidelines (last accessed July 2021); Office of the Assistant Secretary for Planning and Evaluation, "2019 HHS Poverty Guidelines," available at https://aspe.hhs.gov/topics/poverty-economic-mobility/poverty-guidelines/prior-hhs-poverty-guidelines-federal-register-references/2019-poverty-guidelines (last accessed July 2021).</t>
  </si>
  <si>
    <t>N</t>
  </si>
  <si>
    <t>O</t>
  </si>
  <si>
    <t>P</t>
  </si>
  <si>
    <t>Q</t>
  </si>
  <si>
    <t>R</t>
  </si>
  <si>
    <t>S</t>
  </si>
  <si>
    <t>T</t>
  </si>
  <si>
    <t>U</t>
  </si>
  <si>
    <t>V</t>
  </si>
  <si>
    <t>Right to work laws (1-has them in this year, 0-doesn't have them)</t>
  </si>
  <si>
    <t>W</t>
  </si>
  <si>
    <t>National Conference of State Legislatures, "Right to Work Resources," available at https://www.ncsl.org/research/labor-and-employment/right-to-work-laws-and-bills.aspx (last accessed July 2021).</t>
  </si>
  <si>
    <t>X</t>
  </si>
  <si>
    <t>U.S. Bureau of Labor Statistics, "Table 5. Union affiliation of employed wage and salary workers by state," available at https://www.bls.gov/cps/cpslutabs.htm (last accessed July 2021).</t>
  </si>
  <si>
    <t>Y</t>
  </si>
  <si>
    <t>Z</t>
  </si>
  <si>
    <t>AA</t>
  </si>
  <si>
    <t>AB</t>
  </si>
  <si>
    <t>AC</t>
  </si>
  <si>
    <t>U.S. Bureau of Labor Statistics, "Employment status of the civilian noninstitutional population in states by sex, detailed age, race, and Hispanic origin: 2000 Annual Averages," avaiable at https://www.bls.gov/lau/ex14tables.htm (last accessed July 2021); U.S. Bureau of Labor Statistics, "Employment status of the civilian noninstitutional population in states by sex, race, Hispanic or Latino ethnicity, marital status, and detailed age: 2010 Annual Averages," avaiable at https://www.bls.gov/lau/ex14tables.htm (last accessed July 2021); U.S. Bureau of Labor Statistics, "Employment status of the civilian noninstitutional population in states by sex, race, Hispanic or Latino ethnicity, marital status, and detailed age: 2019 Annual Averages," avaiable at https://www.bls.gov/lau/ex14tables.htm (last accessed July 2021).</t>
  </si>
  <si>
    <t>AD</t>
  </si>
  <si>
    <t>AE</t>
  </si>
  <si>
    <t>AF</t>
  </si>
  <si>
    <t>AG</t>
  </si>
  <si>
    <t>AH</t>
  </si>
  <si>
    <t>AI</t>
  </si>
  <si>
    <t>U.S. Census Bureau Small Area Income and Poverty Estimates Program, "State and County Estimates for 2000," available at https://www.census.gov/data/datasets/2000/demo/saipe/2000-state-and-county.html (last accessed July 2021); U.S. Census Bureau Small Area Income and Poverty Estimates Program, "State and County Estimates for 2010," available at https://www.census.gov/data/datasets/2010/demo/saipe/2010-state-and-county.html (last accessed July 2021); U.S. Census Bureau Small Area Income and Poverty Estimates Program, "2019 Poverty and Median Household Income Estimates - Counties, States, and National," available at https://www.census.gov/data/datasets/2019/demo/saipe/2019-state-and-county.html (last accessed July 2021).</t>
  </si>
  <si>
    <t>AJ</t>
  </si>
  <si>
    <t>U.S. Bureau of Economic Analysis, "Regional Data: GDP and Personal Income," available at https://apps.bea.gov/iTable/iTable.cfm?reqid=70&amp;step=1&amp;acrdn=8 (last accessed July 2021).</t>
  </si>
  <si>
    <t>AM</t>
  </si>
  <si>
    <t>AN</t>
  </si>
  <si>
    <t>Laura Nolan and others, "Poverty in the 50 States: Long-Term Trends and the Role of Social Policies" (New York City: Center on Poverty and Social Policy, 2017), available at https://www.povertycenter.columbia.edu/state-fact-sheets (last accessed July 2021); U.S. Census Bureau, "The Supplemental Poverty Measure: 2019, Appendix Table 5. Number and Percentage of People in Poverty by State Using 3-Year Average Over: 2017, 2018, and 2019," U.S. Census Bureau Current Population Survey, September 15, 2020, available at https://www.census.gov/data/tables/2020/demo/income-poverty/p60-272.html (last accessed July 2021).</t>
  </si>
  <si>
    <t>AO</t>
  </si>
  <si>
    <t>U.S. Census Bureau, "Intercensal Estimates of the Resident Population by Single Year of Age and Sex for States and the United States: April 1, 2000 to July 1, 2010," available at https://www.census.gov/data/datasets/time-series/demo/popest/intercensal-2000-2010-state.html (last accessed July 2021); U.S. Census Bureau, "Intercensal Estimates of the Resident Population by Five-Year Age Groups, Sex, Race and Hispanic Origin for States and the United States: April 1, 2000 to July 1, 2010," available at https://www.census.gov/data/datasets/time-series/demo/popest/intercensal-2000-2010-state.html (last accessed July 2021); U.S. Census Bureau, "Annual State Resident Population Estimates for 6 Race Groups (5 Race Alone Groups and Two or More Races) by Age, Sex, and Hispanic Origin: April 1, 2010 to July 1, 2019," available at https://www.census.gov/data/tables/time-series/demo/popest/2010s-state-detail.html (last accessed July 2021).</t>
  </si>
  <si>
    <t>AP</t>
  </si>
  <si>
    <t>AQ</t>
  </si>
  <si>
    <t>AS</t>
  </si>
  <si>
    <t>AT</t>
  </si>
  <si>
    <t>AU</t>
  </si>
  <si>
    <t>AV</t>
  </si>
  <si>
    <t>AW</t>
  </si>
  <si>
    <t>AX</t>
  </si>
  <si>
    <t>AY</t>
  </si>
  <si>
    <t>BA</t>
  </si>
  <si>
    <t>Population (proportion): white alone</t>
  </si>
  <si>
    <t>BB</t>
  </si>
  <si>
    <t>Population (proportion): Black alone</t>
  </si>
  <si>
    <t>BC</t>
  </si>
  <si>
    <t>Population (proportion): Hispanic non-white</t>
  </si>
  <si>
    <t>BD</t>
  </si>
  <si>
    <t>Population (proportion): American Indian or Alaska Native alone</t>
  </si>
  <si>
    <t>BE</t>
  </si>
  <si>
    <t>Population (proportion): Asian American, Native Hawaiian, or other Pacific Islander alone</t>
  </si>
  <si>
    <t>BF</t>
  </si>
  <si>
    <t>Population (proportion): multiple or other races</t>
  </si>
  <si>
    <t>BG</t>
  </si>
  <si>
    <t>BH</t>
  </si>
  <si>
    <t>BI</t>
  </si>
  <si>
    <t>BJ</t>
  </si>
  <si>
    <t>BK</t>
  </si>
  <si>
    <t>BL</t>
  </si>
  <si>
    <t>BM</t>
  </si>
  <si>
    <t>State</t>
  </si>
  <si>
    <t>Average prime-age unemployment rate</t>
  </si>
  <si>
    <t>Unemployment insurance (UI) Average Weekly Benefit</t>
  </si>
  <si>
    <t>Median household income adjusted for regional price parity</t>
  </si>
  <si>
    <t>Average prime-age labor force participation rate</t>
  </si>
  <si>
    <r>
      <t xml:space="preserve">Key </t>
    </r>
    <r>
      <rPr>
        <b/>
        <sz val="11"/>
        <rFont val="Calibri (Body)"/>
      </rPr>
      <t>v</t>
    </r>
    <r>
      <rPr>
        <b/>
        <sz val="11"/>
        <rFont val="Calibri"/>
        <family val="2"/>
        <scheme val="minor"/>
      </rPr>
      <t>ariables</t>
    </r>
  </si>
  <si>
    <t>Three-year average supplemental poverty measure poverty rate</t>
  </si>
  <si>
    <t>Official poverty measure poverty rate</t>
  </si>
  <si>
    <r>
      <t xml:space="preserve">Unemployment insurance </t>
    </r>
    <r>
      <rPr>
        <sz val="11"/>
        <rFont val="Calibri (Body)"/>
      </rPr>
      <t>(</t>
    </r>
    <r>
      <rPr>
        <sz val="11"/>
        <rFont val="Calibri"/>
        <family val="2"/>
        <scheme val="minor"/>
      </rPr>
      <t>UI) average weekly benefit</t>
    </r>
  </si>
  <si>
    <t>Select a year from the dropdown below:</t>
  </si>
  <si>
    <t>Select a variable from the dropdown below:</t>
  </si>
  <si>
    <t>Select a state from the dropdown below:</t>
  </si>
  <si>
    <t>Average prime-age employment-to-population ratio</t>
  </si>
  <si>
    <t>Average total employment-to-population ratio (EPOP)</t>
  </si>
  <si>
    <t>Variable name</t>
  </si>
  <si>
    <t>Tax Policy Center, "State EITC as Percentage of the Federal EITC," available at https://www.taxpolicycenter.org/statistics/state-eitc-percentage-federal-eitc (last accessed July 2021); University of Kentucky Center for Poverty Research, “UKCPR National Welfare Data, 1980-2019,” available at http://ukcpr.org/resources/national-welfare-data (last accessed July 2021).</t>
  </si>
  <si>
    <t>U.S. Department of Labor Wage and Hour Division, "Changes in Basic Minimum Wages in Non-Farm Employment Under State Law: Selected Years 1968 to 2020," available at https://www.dol.gov/agencies/whd/state/minimum-wage/history (last accessed July 2021); University of Kentucky Center for Poverty Research, “UKCPR National Welfare Data, 1980-2019,” available at http://ukcpr.org/resources/national-welfare-data (last accessed July 2021).</t>
  </si>
  <si>
    <r>
      <t>Ali Safawi and Ife Floyd, "TANF Benefits Still Too Low to Help Families, Especially Black Families, Avoid Increased Hardship" (Washington: Center on Budget and Policy Priorities, 2020), available at https://www.cbpp.org/research/family-income-support/tanf-benefits-still-too-low-to-help-families-especially-black (last accessed July 2021); Office of the Assistant Secretary for Planning and Evaluation, "2000 HHS Poverty Guidelines," December 1, 2000, available at https://aspe.hhs.gov/2000-hhs-poverty-guidelines (last accessed July 2021); Office of the Assistant Secretary for Planning and Evaluation, "2010 HHS Poverty Guidelines," August 1, 2010, available at https://aspe.hhs.gov/2010-hhs-poverty-guidelines (last accessed July 2021); Office of the Assistant Secretary for Planning and Evaluation, "2019 HHS Poverty Gui</t>
    </r>
    <r>
      <rPr>
        <sz val="11"/>
        <rFont val="Calibri"/>
        <family val="2"/>
        <scheme val="minor"/>
      </rPr>
      <t>delines," available at https://aspe.hhs.gov/topics/poverty-economic-mobility/poverty-guidelines/prior-hhs-poverty-guidelines-federal-register-references/2019-poverty-guidelines (last accessed July 2021); University of Kentucky Center for Poverty Research, “UKCPR National Welfare Data, 1980-2019,” available at http://ukcpr.org/resources/national-welfare-data (last accessed July 2021)</t>
    </r>
    <r>
      <rPr>
        <sz val="11"/>
        <color theme="1"/>
        <rFont val="Calibri"/>
        <family val="2"/>
        <scheme val="minor"/>
      </rPr>
      <t>.</t>
    </r>
  </si>
  <si>
    <r>
      <t>U.S. Department of Labor Wage and Hour Division, "Changes in Basic Minimum Wages in Non-Farm Employment Under State Law: Selected Years 1968 to 2020," available at https://www.dol.gov/agencies/whd/state/minimum-wage/history (last accessed July 2021</t>
    </r>
    <r>
      <rPr>
        <sz val="11"/>
        <rFont val="Calibri"/>
        <family val="2"/>
        <scheme val="minor"/>
      </rPr>
      <t>); University of Kentucky Center for Poverty Research, “UKCPR National Welfare Data, 1980-2019,” available at http://ukcpr.org/resources/national-welfare-data (last accessed July 2021).</t>
    </r>
  </si>
  <si>
    <t>University of Kentucky Center for Poverty Research, “UKCPR National Welfare Data, 1980-2019,” available at http://ukcpr.org/resources/national-welfare-data (last accessed July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</si>
</sst>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0.0%"/>
    <numFmt numFmtId="166" formatCode="_(* #,##0_);_(* \(#,##0\);_(* &quot;-&quot;??_);_(@_)"/>
    <numFmt numFmtId="167" formatCode="&quot;$&quot;#,##0.00"/>
    <numFmt numFmtId="168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 (Body)"/>
    </font>
    <font>
      <sz val="11"/>
      <name val="Calibri (Body)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4" applyAlignment="1">
      <alignment horizontal="left"/>
    </xf>
    <xf numFmtId="0" fontId="3" fillId="0" borderId="0" xfId="4"/>
    <xf numFmtId="165" fontId="3" fillId="0" borderId="0" xfId="3" applyNumberFormat="1" applyFont="1"/>
    <xf numFmtId="1" fontId="3" fillId="0" borderId="0" xfId="4" applyNumberFormat="1"/>
    <xf numFmtId="166" fontId="3" fillId="0" borderId="0" xfId="1" applyNumberFormat="1" applyFont="1"/>
    <xf numFmtId="165" fontId="3" fillId="0" borderId="0" xfId="1" applyNumberFormat="1" applyFont="1"/>
    <xf numFmtId="3" fontId="3" fillId="0" borderId="0" xfId="4" applyNumberFormat="1"/>
    <xf numFmtId="49" fontId="3" fillId="0" borderId="0" xfId="4" applyNumberFormat="1"/>
    <xf numFmtId="0" fontId="6" fillId="0" borderId="0" xfId="4" quotePrefix="1" applyFont="1" applyAlignment="1">
      <alignment vertical="center"/>
    </xf>
    <xf numFmtId="165" fontId="3" fillId="0" borderId="0" xfId="5" applyNumberFormat="1" applyFont="1"/>
    <xf numFmtId="1" fontId="3" fillId="0" borderId="0" xfId="4" quotePrefix="1" applyNumberFormat="1"/>
    <xf numFmtId="0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8" fontId="2" fillId="0" borderId="0" xfId="2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0" borderId="0" xfId="0" applyFont="1"/>
    <xf numFmtId="0" fontId="7" fillId="0" borderId="0" xfId="0" applyFont="1"/>
    <xf numFmtId="0" fontId="8" fillId="0" borderId="0" xfId="0" applyFont="1"/>
    <xf numFmtId="0" fontId="4" fillId="0" borderId="0" xfId="4" applyFont="1" applyBorder="1" applyAlignment="1">
      <alignment wrapText="1"/>
    </xf>
    <xf numFmtId="164" fontId="4" fillId="0" borderId="0" xfId="4" applyNumberFormat="1" applyFont="1" applyBorder="1" applyAlignment="1">
      <alignment wrapText="1"/>
    </xf>
    <xf numFmtId="0" fontId="4" fillId="0" borderId="0" xfId="4" applyFont="1" applyBorder="1" applyAlignment="1">
      <alignment horizontal="left" wrapText="1"/>
    </xf>
    <xf numFmtId="0" fontId="4" fillId="0" borderId="0" xfId="4" applyFont="1" applyBorder="1"/>
    <xf numFmtId="0" fontId="3" fillId="0" borderId="0" xfId="4" applyFont="1" applyBorder="1" applyAlignment="1">
      <alignment wrapText="1"/>
    </xf>
    <xf numFmtId="3" fontId="3" fillId="0" borderId="0" xfId="4" applyNumberFormat="1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vertical="center" wrapText="1"/>
    </xf>
  </cellXfs>
  <cellStyles count="6">
    <cellStyle name="Comma" xfId="1" builtinId="3"/>
    <cellStyle name="Currency" xfId="2" builtinId="4"/>
    <cellStyle name="Normal" xfId="0" builtinId="0"/>
    <cellStyle name="Normal 2" xfId="4" xr:uid="{15BA3AF6-E478-4D82-A280-1C4D0812438E}"/>
    <cellStyle name="Percent" xfId="3" builtinId="5"/>
    <cellStyle name="Percent 4" xfId="5" xr:uid="{13ED4401-5AA6-479D-9251-F7A8AB0D5D28}"/>
  </cellStyles>
  <dxfs count="0"/>
  <tableStyles count="0" defaultTableStyle="TableStyleMedium2" defaultPivotStyle="PivotStyleLight16"/>
  <colors>
    <mruColors>
      <color rgb="FFFA6457"/>
      <color rgb="FF0B2466"/>
      <color rgb="FF26A49E"/>
      <color rgb="FFC7C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_xlchart.v5.2</cx:f>
        <cx:nf>_xlchart.v5.1</cx:nf>
      </cx:strDim>
      <cx:numDim type="colorVal">
        <cx:f>_xlchart.v5.3</cx:f>
      </cx:numDim>
    </cx:data>
  </cx:chartData>
  <cx:chart>
    <cx:plotArea>
      <cx:plotAreaRegion>
        <cx:plotSurface>
          <cx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</cx:spPr>
        </cx:plotSurface>
        <cx:series layoutId="regionMap" uniqueId="{81908848-EE9C-42A3-984D-6CCC409F84F3}">
          <cx:tx>
            <cx:txData>
              <cx:f>_xlchart.v5.0</cx:f>
              <cx:v>Unemployment insurance (UI) average weekly benefit</cx:v>
            </cx:txData>
          </cx:tx>
          <cx:dataId val="0"/>
          <cx:layoutPr>
            <cx:regionLabelLayout val="none"/>
            <cx:geography cultureLanguage="en-US" cultureRegion="US" attribution="Powered by Bing">
              <cx:geoCache provider="{E9337A44-BEBE-4D9F-B70C-5C5E7DAFC167}">
                <cx:binary>1H1Zc9u4tu5fSfXzpRoAwQG7du+qBgdJtDwljp3OC0uxFc4E5+nXn0XKjmRGveNT7Vv3qpIw4ABp
gR/WvAD9+7H712O82xYfuiROy389dn/85ldV9q/ffy8f/V2yLRdJ8FiIUnyvFo8i+V18/x487n5/
KrZtkHq/E4Tp74/+tqh23W//+Td8mrcTG/G4rQKR3ta7ov+4K+u4Kv/LvZO3PjyKOq3G7h580h+/
fU6Davf04VO1rXblbx92aRVU/V2f7f747dWTv334ff55P333hxjIq+on6CuzhYJkRVEI03QFKyr5
7UMsUu/5tsTYAmFdRoRhjeqIquzlu6+2CfR/M1kTUdunp2JXlh+e//+p+6uR/HQ3KIWxfymGGGn/
/Gka7O+vX/p//j27AMOfXTnCZf6ufnULSE+C1AzKqggeK/zHbw9B+SjSMkhf3ssek1eP/S8xoXSh
yowpsoplomOivIZEZwtNJkxRmExUrGFdf/nqPSRvoug0HEddXw0Ahrn+7Rcz8v9LdD5XW//l7fxz
YIBZZCJrOkIK0zGlivwaGYzxQtV0QogKjASw7bn0mVN+QcppRPYDmIHx+e4swbjbpSlw/2738mLe
ARFloVPCGNI1hVCKKX6NiK4uZCoThSKdgZT7SXy9iaTTyBx1ncFzd3WW8HwSdeV/MLaFiIN0+44Y
yQuGZCbrhMlU0ZA8xwgtdAYAAfco2sQ6L9+9Z5y303UaqHn/GVqfjLNE6z4ovCAN3hMnbaFgAqy0
5xTgqNe8pOkLlWkqoQSpCjDd3BR4C0WnETr0nGFz/+dZYmNs4+C7KN4bHRBjqsowMIsi/2QVYMwW
YA0QjSGFaCD0ZlbB22g6jc9x3xlCxnkidLVrP/wliuhF0vxzTUTJgsmMyFjXiKLoCqMz7lEWKkGI
6gohjDKCZ4b0Wyg6jc6h5wybq7/Okns++mDdf1iX8TZ9ekd8wDQjoIII0mWNIiLP8cEg/XSN6fqz
yX1su72VpNMAve49A+njeRrWN2DLlX3cbN9VyNHRFAAZpzE2+po/qyBtocu6zjQNKUjbu0bHOL2V
qtM4ve49w+nmPAXddRRvfZG8p5mgLBQdDDmw4zSw6QCE14KOgRkBPIZO4fMWak5jc+g5w+X64iyF
3LUfiHcUbmhBsaLIlGny5Jfi15joZKEhMOt0ghVZJpMJfsw3v6LmbzCZxjDHY3WWeFyJ4v+O8wPc
Ar6PpshIwZoCMus1MhpbYB2s6Sm2Nsm7Y1zeTtVphOb9Z1hdnafrc7frtuX7MY+MF1SVNdA7EP6E
0I6uvoYIQqAyMA2EPymW0d6yOwbpl+Scxua52wySuy9nyT5/xtsyekclo9LFKMdAj6hYxypFM0yw
Qhbg6uiA2A8ldIzJr+k5DcpLvxkqf56nkhk9g8tdFzy+o6qR6YISLKuaShWiwv8z9Y+RusCAG8QR
IKSDFKq9cOo+mvM2mk6jc9x3htDV5VnyzUMvIJ3gvbyi93FDGVMhMaCAQAOhBm7mcT4HIzDPlIm3
EGQRKAH4jhnnDQSdxuZHxxkwD+fphI5TzdkV5a5/eT/vgA1aYOALSOwgyO+ooE9eY6NB3geScATB
n5GzToUIfk3TaXiOxzND6Mo5S9YZR7TaJlnpB8U7ZhSovFB1RcVgLe+tMpBfxwykQZxAgyjojzgp
MNgxA72ZrL/H6WhUc6jO07i+3Abpe0KkQFJHBf0DGR1CqIpmMk5lC4JVTJFGNTTmG2Yy7pfknIbm
udsMkkvrTLmn2T69o8E2pkYVlVKGCcgtjahzgw2rCxU8VEhbnwoMXO1+Rc5pTF76zUC5uj9LUO53
RSLS6kWgvIPGoQsEiVH4MxYM6OwnjUMWKtgKTIWoGuS12WhmHwuzNxB0GpcfHWfA3N+dJTCXQVmO
f7MseHlB/xwcGYIyEI2miCoUo59Lb6DOA8oIMFMhl0CmSNvLd+8t6TcSdRqgV51nIF1+OkuQNqIO
ymD7rqlrtAAfE4HTD+lOFZz/mVRjGOLVGAo+oBqEQfXBnH/eRNJpgI66zuDZ/HmW8KzTp3cGhy0Y
ZpArAIuanhBuUPsBuOhIhXwplOxMobdj4fYGgk5D86PjDJj1edZ9XG7Lcvvo1+Wuqt4xrAYJUUhH
g4mmQl7tufRmZkirkMVBMtgNDA5jwvQYnjeTdRqkWfcZVJfnyUP7UhZzG4nqHW03qDekEGeD2hyd
7C3m1y4PCMAFkRHYdqoMDAVQvUbqrVSdBup17xlOn8yzlHUXMJHrx6h/eU/vYCxA2AbKOog+WtgY
cjlQ3nHMTboCwg7SopSqmnai/OMtFJ3G59Bzhs3FX2eJzVq078k7BCxsqioapVAnDWJuFi5gMmRD
EVIxFFmPJh7UVB0LuV8RcxqSfa8ZHOvzFGkQcf+2fdf8NJjVEBwgKlhrlPyccQOzAGzufRZ0Dscb
iDmNyI+OM1D+3Jwlj1xui/59y29kfcFGAaYwsKafPc1j+aWpkKGG6kP5R3HbMZu8hZ7TwBx6zpC5
PE/Ncl3sPPGeaw2gOFfWVR0SoOCKsp9iaZggyBdMiZx9Oc4xLL8m5jQoL/1mkFx/PEtmWcdQLy2C
9zSdIVFAwJ08xMqOWQXiApgCYJCo3su3WXjzLfScxuXQc4bM+jzF2PoJap9eFO4/t8HATpYhRqYB
NFBIQ8Dzf22DYQwJHFiVA1YYIbIKxtrLd+8DNr8k529Q2Y9iDsl5yq+HLeRrUq96VxmmQfUTljUV
Mms/10VPAgzEG6geCKZNK0SOZdjbCDqNzHHfGTwP52mNGSIWxfbpHZlmVPwMDGMEBWqwCgTNFxhC
icACrGYoJFQ1KkOpBzDVMT5voeg0OoeeM2yM67PUM6ttuw3eMf48LRgAYwwMZXlfEj0TZwogA2VP
TIXbY25gpmd+Tc9pXF76zVBZrc8SFXMXAy7vmYGGVNpoI8MaAkinEahJB5/xWP9rCtSrge6HpQY6
1caVhq855i0UnUbm0HOGjXmeSc7lTsAiqe3L6/nnFgCkbKBsg+iwxkOFwPIkrI6h0eUFpXRkJp1S
eEaZ5dPeQNBpZH50nAGzPE8187Arqw+HVV97ef8O8MAKtdEkBtZAsGQdwmCvOUdHsEQKLAGGxgK2
PWcd65o3k3UapFn3GVQP55mTvgwe/cDbvqfLSRc6VGbAfgMQyBxFHMivV0ykwPp2NK4BwYyeSgy8
gaLTAB3GMsPm8jx1zyUUC7xrvpNqizEfAwUclOoAwjyaCYFn4DBYJarKlIxhZmCwYwZ6A0F/g8zL
SObA3J2lUWAIWOn+WAWPdfXygv65dKNj5RkEkQGg5/U1r/lGg8DnfkHOLMj8RmpOI/Oq8wwd4zzR
udim5bsuINAXUMupwQ4qqqpPK9xfA8N0iBtAdgBSALoObs68rvPX9JyG5qXfDJWL8yzfuAzG3SHe
N7E57v4ALr8MRRwvKeZjTcNglQGDpWry6R073kTRaWiOus7QuTzPIoE/i2AQ71paQxcQ7T+qnJlZ
AdNeKqBroPxJ0cZtbtiLJN0H095A0GlofnScAfPn17NUNVe7b8X7rr0Z9QwUccqapoCaHx3MmThj
C8gHgLg7rNE9tgHeQtBpZA49Z9Bcnaf7aUMsLXjPIluiLxQooMXkxYMBnjiWZ7DMczTbKIH1uafc
zzcQdBqZHx1nwNjnmRf4s4je2wQAn2bkBwhgYnWszwDD+BgZBsjIDJboQj56v6vXXJr9mqLT0BzG
MsPmz49nKc9etlb7IL5/gAhunXx71wAORKPBq9FkDapoYDk0kl/jpIEDBABCgEeZVkfNtc7/lrrT
mJ3+lBl+pnGW+O2XHL97iRqkeGCRLqwohDQO5D7H1Noxf40larC512jIQTn1vtD9lVKalnf/mqrT
eL0e0wynK/MscRoLwEVdBC9y6J/7p5DpgagalNrCMumXMsFjjEYZCJx3lLh++e5DPfuvKDqNz2Es
M2wu/x9lev5+v8kfe3Ga22prTZt4Hm05+d/vToOH7UVnXZ8jMCcB3PPA+gk2+lQZgdq0H5uDjh/y
KnbzYwHnT31227L64zcJgnULBBlWcHERfNYUXW0hkDvego0PkQLrsWVwtSD+DQGIdOS4P36jCghU
WK0FC1HVl2AfzLvpFhTXQ/n2WF7/vFvIjw1Ub0TcQ5nLj9fxfP4hrZMbEaRV+cdvIACy/VPj6CAi
ArXEo6cH1hGE4GH1Htx/3H6EXDM8jP8PHkgZFSxvr+T8i18ZmlLzXLLTjiv0BiX86M2c+DIZTOD/
+m3j/aNvyz0ZZV0L3+Ze9t+7hqv3ojNFzN1bJeVFypUHEV14l/JS3AUZp18yK9h5y2BN7aTmhTB0
w9+093jTmdoa8U4Yrc8HyaqEJWAp+g8QT5CKpxKe18RComjMjMvgDEOlPEKvie1xiWMlpvhSK5HH
s3wonXQ8sFbuYk4lrXQaz9eMrCI6l9M7rRy6tZT0TczrXCmcCreFM7VCj1Xc6wpq+kTBZk7TgZM6
iC6mQ4OH0HYp+ppnaedIXts5Mh5aIwkzYUzXUrdVOVb7zMxDxswI1nMYbp439qAnGa+kPHWmg176
bsTToQktKJPxuBzrqRMg4cc8UCLhTOdNWQlnOs1Qc5PqeWtHHhGOqgSDIXAWGHIh5c7hUHuicHot
VG1vEFdRHefOdEgKFy8zxVsdLhU4yGI+aDji8JKYibsic1CMMqfWshjeS51FVtVpHg/Gr1S0lqzS
PDO0wRUOlZoo5up0nC6gNM2cgTaB4ce4N1q9cJdy09iCZrlDG5o5Uug/t9jYmk7LYiMqTNZK2edO
IvtlzEtfy53pkI8t3EmZ2aKg40xCheMiVjhaSuv46FzQmFlx5z7kcb6qckSWDY4qJymqyhkUdImC
yrWnS9UgoZjrUNliuXrwl47y0vGq6LvehLmljmfTpelwOMV5+EVpw5hLeSX4NFxlfAlh5XWDMY18
QkUvvI1WJsFyGu80yqnlNnIKk3B8CUiPMjsZwk+HEZJIyp+HrVVtEXMk10+ZL5WWm5eFo3cZTNLD
4KcWpnG8AnaweqkuHQnJpTO1glw0y4YOa73LPZtpyv10Lw5cb11mMm9ISQG1UjK6oM4dP43hqxmp
PFuvxf3+FJbRpU6/JONMgLK5zJla0+wgCiKrlpbGdH26BIjrRsVgznssgleUk044uRvXg4H9SuJ6
2WhG50maU7Fc4VSpIlPy8yDhct21Tttq0PTSPreCIfV4x4LOCXDROS3VjEikwwrUcbafxM1I8zSB
m6G+TRS3so/maxZqMGsnokohdLt0i8uJGjGR9OOgBJlwWKYCmeM1t5SB48SgrJoeJo2rg6hIBMyc
6XQ6dOONw+nskZhmES/KXjKpALxQDzPUS6Iq5kpaaEuViSVmMHWnu8PYmp2mbk84Y2Vg0rBRzDKW
Uy7LLsHW1EXFg2Zlcf3l8PFTq4INm1d13OyfKvwSuK7rQ6Og8L7aEji/Hw9Ta7rWZx2I77QIqBE1
vsuniwOuPa7kLLb2t4+erNBOaqRkHY4yK+qH1JlaHQ2z4svU7L0UD9bUnA65rmx9UBlW6Ul6xA83
pt754eLh06ZnJD3BPE710JzePCwNeX7fKm0xsB35WPt5u85Bzw4G8EjmeMooonCSs1U7UN5OQ9M8
mB/TeKcDkZtoyTx0sb9L1QHknd+PUm9/3ye6FRTyg+i71FJDeeP2mqWMH7J/dnpqOheYPH/ydDrd
mK7tP+6oTyrVybJv4wtcEG0pI8nuwpHJTn3M4RppZX0wSFE9aaXITJlVhj9OU71VWgvH2nY6C8dL
aJyvsT+o5nStxTCHp9bhML+WdKBUVEUOlhK8jUSSPHgDY7908L/34+BP9p26He6Iqd/hfGrNv2qk
8HDNq6kPWdCl3JPGKBD5LkCaWc2ocGUfW1qXxSspRV+oGyhWOGq96dCOWi8fWq7FEumyZUMQTFGv
4tEgpN4YgqLhqOpLs6VFDYICDrqCPsphUtjyqIcOB6Q1x6fTjTTId+M6WKsfvwdlIjTSMuyMcFRz
aVslyKpaUnPZqwuzHif/dCCjgj6cHl0btV4R5R3Iq3ic9pqLrJTCS07bEpt1nxOjVIZV2OaJDRtn
rvW4FnZUVF/hdTRrMEo3oerHy0DVOp6CpkVJAzK9+USvaRRF++9sgNsdbeKgnIrI7KJE43rHhBXA
bhu8KCKrV3JtlQZBZZEq97g76ssmKVsw2camj0EwTQewahXuq95g6r2wu7Z3V1nzOL0bRZZSsRJp
NqxLchWPb2R6S+qo7yKtvA7ZEC69slSspFW+16GcX9RBzPtO3+al79mt5q1YVPYrlpo1Fp5Dvc9+
CMxbjhZWN5onTKsTZDSZ+zEQTW5P18bpAFu5xKuiC4HgUhrYuiWbFoMKKXOtNMFYuoXax/sKbN2+
9yInaC9EgSOnKRN1qXj+Olc84mBJxvvDQOtrpqjRqqn6FY2EfpXpKffJcJcnbmOHfeI0bfYxwGDg
CKwVpiK1vHBT7TakRWaQqsMmUpTEmQ6jsHVY0j2f7m8EfWNEcRoZfugmznTYz4CpGagRGMFR2xiB
X4GS1aQrzdeIgcqhMAufblq3ZYZGooZXQ7lu9Na7rjoFc6WNwF4mYLeqtXatDnG3zJDSgEJN8Pey
Q4lFRlNtOuBJS7Pg+TSVG7wcVH2ZCvqUdfgmjeXGiXSpcaZWHiYdx75fmL4AJkxgBDFwFSBzdM4Q
CLtwfzlifrm/p4PoaJQiXh4uTR33n5HUDZhkpVoxXnpCMcpRCeXjIY51eTCmZk3DmrtBU5karcEi
Qi1LoNP4VBaBtTE9NLW6UXNNrcON6bl9l6ELnuKQlNZ0TctzttQLaqtZCpJgPKAhpfD6xiZMdszx
kCYm2GyVM13TJAq3s2LT9FhZT5emm77X1s7UElLkGU0O5MV14XHYL98qWldfp7Vy07kqtWGmgEon
/jou3HbZql6EjP21CpY36F5hkQws8+mSkmDJhMLRkFdjr8ONw2l7nYGFSzmOrabjTWvpkgkTAPdc
W2K9uYqXXmhX8gVmlqJb7UO603Fy2ZquAO24LE31Lr4Ct+OjZLmM+Nxsko99wv1uWYUWNIh7katg
npt98bFsN0VwNXpJoRl6Tt/c12TbNIL70TLWrYhYfnRPw2scLpPSSKQLEV5r4bIiwDNLDV/oTckl
F/h7k4ZXebepu80QcpeZiXtRSWudGapy6yHeMtML1lGyjnphFJ3twrhs1Uk3ukEH0NhG9Th4Zm4l
33PfKKpl7Rua9LUQXIHxf6q0tRKGBuqv+4In0QMpuBxyz/Q/qx7Pv2GJ09BoyF3tW37CKTZq3oVc
JkYl2WrEqbzUkK0m6zqzvMCOKp7Taz3h4ecivCnRt/gS2RnfKE621Xl41fEMWNQIjMGRHcUIv/ab
0gy/97a8LQVvLGFKNwpIopR3X9myM/Q1ecK3qdWuoy/IzO5zUze7FRu4fy2vmlXFUx7caJYqcfUG
nM6Co7VuJpd4lX0LwLGsrrDHq8yKKI8D25XWZcvVjdyYWW1jsLArU0jcNb+VXL5O14o93KmDQa3o
Vrrydv2Tf599F5t804HnbxRW8iVVuApu9ucqNZUrcld+oeauWg0X6/qruwaqguWwDAwgGOwQR9w4
crfSllnPe2ohzxICVJY5KFxepoml5l+qcBX4H1vPIrlZFLaar1wbtgjgcbJMuoIzzVA/DbFJKwM9
UXHr+0b/lydsCVmqbA692SWcFUZbrzpwa0Oj03gIwYHOqTwelsaArQxXHBVfi4uNdstgWOlaNdJP
aufojcWsYI1bU3If5GElvOXQWyAhB5gcn2t7cDf+it0SM7307O5rxYzyiWy8kCelGbGVF5hZZ/af
4shUmV11q4pZrbsOSy7Uj1TwdCtnF2iw/6oSMyS3abTKxFVro8dMsrLBsnzQpOO/IOX9N+1JS2Em
GkK5iDSuoQsXTOHWkK8x49F93hsXyl0jcekC25kpHpQnH/RgGRolzKSN+9FDpvZXkxq9a8RfWWVK
8niTXlC6ar72dyzbELpCG7C9buOveIcqAyIT6BtLjdhptghmZb7BwgDrZ5lGZmYwbx2DjaIafmf0
Og8weMqcPKTLqjG9jGv36rfmNrnRv+Tr7jJBPGt5lm6A/aVmrbtm+6lReeLy+skzih0D9sFWqhqu
MDsMqTGb0iVQCB8ft+D0G/hSduTbtDe6zmLJqg15sEOX7VZ6jG+oJQxw0u7IF+8pussDngsIFhgq
rwz3KnrIH8QFuoXogGf7Vn2hZFy9Eqs44MOXeE2v7vuPyidpJd+EuzTnmmfIOVdM9B1+kUZ1OltY
ecVB0BSfq2VzS1b0Aq2jgBf3xDebLXjH0bo0O04t6QsShma7ZsVrs74LWg6yEBvgFYQ9b2Izx2bl
GxGIbHAgbpuvybooOGEwRE4DjjaeCTL1gWIn4t4n4ZowdGElvGk4Ae+35YQTW1+lt+yvyGT3naWa
wyr6miwVS8qMQL+WS45KixkgNE3PSUujNVVquFxsgN1CG4J0Ky+CIBnMw00VcMwh9OUkLQfOJ+Fy
uAp9Q+9sZdndProrbwOe5ypdDcCocWToN9UKrVuQPIVNGR9AAsoGYpyY+Sd4p+vqouNRZBJhpDBT
vVUAY2jMGJkhsPUN+5Ijo++48Ixctl2VyzDzCc+vtJWrGDrMw6UL4Z2lZ0VGvgz/ai9F8Rl8r1Ay
PPhEZisPuDEEzL3EkDe66a3zjWsnjnpPgealxPGqi4xrLTG0izyzs5UMOsWgoNUND8KRrlGH1q6/
jjZsS2+iz96lt/S/pdhQrro4aY2D+tPTHAI+k4qUQWwkTVytIHjkQHarWPqye4V1MGyq0VNxBfjr
dPSN6raVeVCqtRUQ/Ysa6mBbr6jaEi5nWW3KEAFzmrHL1PJGh2RqtYpcpat9k6EAWWHcXES0DJfB
+Ew8eTd/31uOcrBiSgJOSaWEpqhVI6pEeaFr332RauBQ+ax26h+HsEC1I8lx40yt6UZZZl8lgVSI
I+k5Z21BHW8YbD+KyLqEyJXeStgYBgqScmp2CGKPpZLlJuxUWVKr9MHgbHNXGJ7edI6faXHCk9QP
Qe5CDCKczl0NbmlybPZR1K/UgoE5jdIEQqE6hIqmVuWPTsHhvICg4zLw0YXa0NjM4qLnBCepg8aD
FoBtO7UO1zBr2mVS1DcuaswAw+RXewAY3BPwdPMUZ2YfYmnpetce7Ebr6FoMNoia4nXoF+WyHm3p
6VBFylXeS9hux+jC4eCNruDhlLQ+vKUGXU9Rtm702qZWkekgcg8XqVoGXAsK3yKjF6iS2kB0oKsp
HFyNIcGppY7R4CAiaJX4zIBs96cYya6tMwhNZV0TGX0GasKts/yiQBjbVAZ5XN93ed+u26C1JaVj
y0MACelpbfSROjJjUCc8yKvBSQaIxMhVAVKd5eCuE7A86yYwO6WW96eoDRpDB1OJNe6d5pXI8ZOu
BZttwHdZoec25AA6B/IAncNwJy/lQF95w4h4QZWHpM90q4k7MRjhGK+jkdxwzdUzUxcNeCojcofD
4VrToH5N3E3a4sTBTaGBqVSL3uxpfofK8koDr0fWXHXVjIG4KUQ3ZkEMpWlA6o3hZFqOUaR98PgQ
TCak+QqFASBYJUG5JDrZSfvqAnxfHyRr/q2vIgY8AkkTW5TyQ1PqGDw3OKAk5Clqa6ssVGxNYdUJ
4OlwONUrEcAgwTFEYJNP8OLRtZd6DYNjlDPFyPpW532vQ3gnH4PO+8MYQ1ayAi56HjYT5oNJkleu
IQ0YInRThDUkYeHsz3XUJVCoA8mJ5/TXc3Zin8V5FFlfBJ7//Et4P07/cycS+Dv1OVwcf0jvcAZ1
2/tf4PuvT8EaiTGRWM4fGqn58VlAzDN1YwLs1clP2bi/ybftf9Dvb26+NRkHG38d5XF+TsadWiCx
T+NNPZ9TclCuAL82Aik52I0Sfhlm2n/qOSUHtUAQtaJQQs+oCmtVx62pXnJysAxCRlDCBT93ATu6
TFv4PufkZG2siAS5A4spYRXruH3sy0BfoQlZyOfz45wc5HwgxZgdpeUobOAMCy2gKFaD1bEMymNe
5568nrZxGkIEopWU0NaJ2CVNXhqkDa5LrSouWlmOrTgTiOd1va1qPVn30iZqcX3V2L1P1XVbN8AF
kDyrB4hFpZFrKjQBd6P17EzVtkHoXtegDCyhdi741x5YHXnmLuPQ73nruZeBepH1EBHskUPknhmF
xySjJhATctvhod1CDWJmDXWumfWw0uusNTUvW7WoIUYhotyG/aWspgLbPc/Xhd6JNaVSYja9VAGr
tVvN85MN1Vs7VFPPwG530XjxsGmHHtJHEbh5fn6dNAMYBiw3YnAU/MjnbUzwGqIH/jJ100tJ4HwM
b6sWJp9qPwlMOaobG9HmEoTvcNOpQrKSXqVWXoIrWlZhAc5vxCBhlzGrk8GfULCfLKkucjBswNWI
g6jmGek+RbWi20pgFk3n8z7NA4PU494PFOy8qoeAFQrMmGiemYW8h5yDBbm5y6LtalAVmmSqOVj3
WALn0Yur3PQgVQc4BXYb1KHt++Akkwws2aHv7uRG/5jopVHCCtN1p4ATQZTyEhxxsIiSjNxlVdNu
kC/dQWGO1Vflveq3twotjKZV7VzFXAXNmha5KYKHgQQ8YL2VIwni0+xaFcNlU7PPSMu2NHV5k/U1
j+TCrqK+MKVKX4935dhLeeVrkDEpv7YhE4aSep5RJQwiopheVUHRcqRWpZ3F4kLuOmyAem655ONV
VKlO64HQ6yEkBDGa+EJHzSVp0JdAlNFm6Ilukg4L25dVnuao4QGRXDMWo2scUbwMmwFC07pSmy5W
q2VIS1s0fgS+FwEPGSY4rxSIGKBcU8aYYP5lkMGvTy8qDaJrmucJM9dRZWZjvjQniSF64i3jxAvA
EH6sEu8OkSSzMYRzzdaLLknhQ1gByR8zTDaRq9ySmF2LyAertv0K0VXNKnD4Jc/84rqIIWAWDO1K
kl2dR7XGlaDTrTopSksqmR0UWOWdFPmbUml4Ege+3aZ4GSEywJuEdGOTDZy2DALVdW/mkepbniy1
y9pzraSuH0gcJ2vPFaFVQ+gMJAGwWZcZCAwJiCK5G7cAD4MoYKflxbUvt5duWSxx2bSmoLLCRSKs
ONF0Cwf+p6ikYJ0PrDGqEvM8064qmuSXWtDYTVW1n/07SiAsWXzUEyItBQXfHmXDU1glKQSHyZOi
51eu29ssRcCLtEyWdVzEBijDmvdD0VpCr/wvrXLjxmq1Yl0gmc1Qylblaiu/MYBtvoThx1wBh6xu
M7PRSGDJWLnSijC3QbkZRf+Q4m7XS4229Bsw0NRuXUM2w9ZwDs6w3ttDhIXpdw0EYv3YrIWSGo1O
Kl7UkhmC249jli9V17uF2JvNkHtbNtcuKQerYD58QnylpUIBAaDK4AwQ8F2plhvNoHSmJ+TEYErN
uB+gFSq3rB8UA5fbrqsTE3bCNXsPbdEwAuRBTAAKJWzNrZda44MoC0tvJelpYyhe8VgTFJtJAn5t
XAzrHH41aRO3TQ/ZVfdjlzP3s5/ETh5/SvxcWBX8WmBf+9QUsu85ZarCYIS/yzJkYSghuA7a0uOx
rF3Lnts4nd/ea0yGkC+9d9Uwh+BLDJECfR1Evn7byOCcZU1idM2QGDorPJN5IrNi31esNqs2ia7s
1PB7IKn38QCuYdJDeECJyK6tU94mqOW92vdcUtCdliSl1ZaPXiCDQ6mICMoJEeJNIuzxh1NNpn3T
U9Uzkl73TSaDwKpkQw71wtQzkEy5GJadaDz+P+ydyXKtOrelXyUj+7oBAgR0KVa9XG1X2x3C3oUQ
hZAEEsXT37F8//+euJGNjOxn46zwsbe9CkBzzjG+IWwX8ke292NrrhNZ+1wJhaNrRL+vorVgkxkz
R26qgPYubTxnsg3Oi7LRuU7hbdThS688yGs1ZpGxOa5bJ06VFFkydLQMyARDDopcL3xvV1OOzzi2
V93zF+0dxkTfzxgXFqWSnDSSFw5VsjIVfexTL29DJXEV9PNpjIgr/KgEYFqMJKUwq5eSzy7BZwPX
SLcQNUCmwrOQPwxmlLxLOQbpNv3AzZbcof+bdtN7k4RtHnf6cYSdecSgulUyS9r1vvPuwo4xrHBY
XiYMinVIYYFOQVII72a6c7MPGCbeKkXLKjp+1lHlPXQ2hTEV4NwRr6gFOq9ar93HhPt3rg6OzqCs
zb1+CNoxeRj8EHqpzFgYy/eFhvWZ1USjRoqjnaQqOjMNF8HUdTzIgJH78CaI1czdQQ5HhXTeOfTS
H2IkwWlwpH0g1sNDN/dH0rBDrcZD1MSlP9kfW6xfojB9biucKLx9wwiaZEsyv6U+Tkt/0btZ2fU4
xDClNAv2PSdbMQfpUQu1Hdx4xLqqdyvBHLTp+2Su3WObnNWcQI2JzV06w5EetkRlQLH1zmzpbnXp
4xaQ9bGyGsL3uv22K1QEsehkh0vtQ5n5yU4rpEyO8z/VLu8VTkz0HPNBVHTKtzU41RBVAE6VOH/v
ozkqhqHFQC/TuhhmBYZI/Rmi0O70MvzRdmU502tS+AAEjAvNTkSzvxvm5DS2q8T0UP/sl+DZ2KTd
uTB84mhARNe4zKapLetqzVI7JLnXe8dqnS6j6SFnoBwJQ9bCeW2OouCusXsXVByqbYFAq9eM9fwQ
LX1/75kEtijlHzqOx53wSXvwnK7xsdQvboCQsvb0o67Eft5SFPgmh4O/vDHTKsim/bPfxm+Rheq9
LTk7DbNXHQLl11C3JD2wdIKWyXFAB993u0V8RmSb343Hfw21L/cmafe4S++Z6XnEBYRPzIOvBXU7
fXHSFrFI2IUiJrxL+ewXLIbEyyP62nfouxjrPpvJm7Ju6rNYcwvrdGA5Ie6pX6fXzrqtGHTNi2Gq
injTxxXA04UvEM622L3oNODZ1mDlGmfSXocmwF+JN3UdlnDMLNgZ9eVVOrgLJMmQapmKRSzNaVun
Yy/qR+EryKUq+lROmNI326MgCkATz9nG31eVYkXUH8yQ57aZwiKoqyoL4TJm1ULGwxrX1zFsx6zu
tsdO3Pi2oIkeq8T/2/eY3ELmMrQPydGgfcrNHDdH7J1fdkkDMq16a28nqqHNLsZxPqJb6S6Jv6BF
wlon5srs+lHzchpnVSY8GnLRunWnV8jVxlx5FXe7Lf5qWiiny9ypPTSSrqVfhCwOToOac0K9r5HT
j5AO7DgScQ/kTJz9Pg2LflM6I/fSwxIt502VZJVPwL7ufRj6WWSbp2a700P9WIVtX05MoKUEOJLJ
NIEwv5k+U5gh4xle5Bg+rtLQwrMmX7UX7MzoPQ2Lk3cTep+4RoueJqhjs6qziN4W9ybU++02Ndin
yJv9fBnMI/aKuST9dK1a4BGDW+yhIwzlpdINcLhxRJXdgmJZHDlgRbLlBlfyZx/qN7S86O1GZ/PA
DX4u1fhgJeSb2SdpHg71UYWBfm6nKcmka+zV7yCZjgFJcHXj847jOlP4HZ4uCzgo+7LEvkNbDmBQ
JEu126Z+PTvSAHYJgqxdAn6ctgVGVkMtRLi/WGMa9OS2/4jcMdb+qQrsq/HGHWliNKkhvXM8CfIQ
7zmbt4FmvjLH1cE7WVLY52NkqizBuhr7KXozsoEDWiF5TiRu75vK29BYWw16b4kyGSh72CqYVwHh
dcl6Heauml9DEe+3WF6B0TXZMPXze6WaXy5BN9q0y/1Yuz82GIO8CRn8qz568DBsXCKLFUU0MD84
CMOK+Ud++xHOv6EKxyObxdcYuLOX4BxtcQEUdUe/6u5C+ghPRQaxAznztkbrH6rbp7Hx1K1jlZld
6GW8hiTaSy2v0g/xmsYxLKLG3OSQBM5E/cVbu2XoRD760RwTtqLuPZhGnEarPjFFPTK3vs7E7Dwi
t4LSc9/pj4nM0x4Aj87Elj71ju+jChwivOraa8Ji453Ltyem0qdo4Z9JwvEJm9JEJuuoNxSGf1bE
HlMDYTf0dxzjTRzOV9p2NKt8W6RuOAGHAFEYH0Vfi4w6+PRhXbCRHVhVf6X+y7Jt5YbpzS3qp4I7
4rP0JYwXkUFYX9Lnak1/ofv8GTusIWHl5UT9pP41DdvCMOj8KC2J12E2kA/bhOUvrh42Ts+yVq+C
uFLB0N+S8SFMOSz2Ln6Kmq0AOQPh3pdNVjethmeYQ1rCTO1A/nWXpusfFZRsx4KT37fQpCsK95Qs
9xGrL2o2D81G36UZAHPMEMWmk6ywQpOq7CK4HpLfDRFsGX+hGnBSuuDTxOnIbpADfRw8/zXQ5gBM
FWpUG321Dv7tcN1IAstJt8/YKuAKtup+jckDrbpyZD+tGkrSDheeVHk8kkKZsNywhfvl3QjZ7HAz
r+daegfbYFX2j9VAGRbv8B746oceFCQ9euW6urNtSQlBUxiXfGk/kMBCv6ejL9unF/S/NG/rJcn8
0P5aNNutaHHaqs6V3xXAWlAK0AiwBWwfx0km72Jqy36sf6XR8thVMIsq2HrYq+IB27kVgXLPQtBc
9xANbodGCplHab/rzSGtMbzDAyFU/2gG3hb+3GbxEsPZSOZckf60DPQ0pcGhDlSOHcvfks3OeYO1
fUZFun3mZE6ezRCC66qfK3UFwvEZe3sh6ZpVjrFsiGBlrumDpfMrh2apRliKVaOwBOWQQV7QVrxC
vejQRmF6JnX10DK34w0sPwCa0Y8nxWpzlsS35TK1KrN9+9AuRByDGf0UFJcraT3vIqJx7w3ANiaH
RUPV6AA2zFFDT0E8Elgx7MjdzWwaFQZlovMgcXvUfnviwXQV3LtfLBQAFK4mG1V/ZTP5IQa6I7gT
zIFU4QMAcVNgAlTZ0E1L2a7VWXI47W2MdTftSzPoPwPDC6jgCSCUvduWuLsHKvOW9s4dBkwRNZu3
bLHwI7cmtWCvt7uuqbIW5j21CuOrV38atHXCwTvrhr5EvvsScLWHcoU2jgd3Ud3YXXzHkqvRaAua
mmKYr6/oHb9iF3wRUD0GbVwzo1oA/YDVq9ndugbw4jGiZUsnDpsavpRwybEPlcsh8M3AWOZdnY4P
isP4n8jwxlhzXmKVZBWceUPm9dkT9zqpeJZWcsirKXoOeXJF6XtwQQNP3Yv38UqemSP3Nphf6QgJ
ZhihVnkq3RFB7+OoQ10ctg+/1RowZR3upmTF1WYPOC931Hga7lbKs1m2V+ElyZ3g/rmtaL1LVF2a
TdQn0nY7V7UqH/QMuQnnXeSPdl8r+hEMA5po9St0UJIXw4pm6KJj4MVlg02m86EdPofqhhlORbfF
lzalA4ALMT1L0R6rtClB4EznDopnEXk1TKC9N9fwdB3bsvjG97EW9iRMCOlXwA14iLndn3/3zajy
LiY3k8AcRoVlA7fMTsq+nS/B7PxyiemZRhg5huVHUwMnSPsq7+X0gc3+AJ+gsZk7A2qOrMfIB7DO
o+m81hDYJlu985Bl2hCRz623k+k4FpsJ/INv5rtB+ALzKMRJJKgVJoq/vcMFamONSTJy72xqMS/M
P7qO9Dk3xgKobbCKp5hK5i4OzqnZ2A7G36PtqCzwr1t47Rj8+ijeL8HUHiitMN0BwkVNjbMuoRAE
3IgpAc1Z2qDYzvHUHdsoOqwLO5m6M5nu4zIMKwIdBfJG76/uabG/h2BeinkcDCr3DLUquGobJkef
e3ORhmM5UIu+oF8uk7oRDWq8mxvzEC+AdCHFZvPilhKhitbXv6IKUmDDmt/bwsAiY6DL0Yn+iqvo
Tx/7cjd3FclsEjdnp7wfJh0PHlFjEVr+MHn8MRDkrkoczuoUVmm4arR4s0IvuNj8tqU/jKvmQXXh
LzGmTZE07iIGft38atdSc7tEg74wsW7yQQ1wZltylPS52mS5uRh/uBvzZe3uOg/ypWymx24Ini3c
xQyy7YckNCj62DtNLg4wjbE65x65VgE6E6J2wmM6ZwJ9mxe0+6h3Xh7vTTW9DiOHHstZqdKmL8PW
5bhtx5jLHsqoBF5nx7KeTfqbePSFbVCkWMPbvAectoegeqhcf6hizB1EdCCXzCJB14u94g2wecC6
pYzR/C4W0RCX5hs96urS+WM2Gf3LkJCWFU7l28j0mHYrPcE2pCc+Kgq2rot2zB8fgmXyD6Lxc9I2
6C0GFp/mevzXV4abrZxnYORpRcgJFwomQsw6RZRA+/x+6OuOnVbsrHyiK+Ia2fc3p1SsOQ1wqY9Y
M0+WC7sDfz0emwAkHLf+HQSZaDdouKhKenUBaYZm7GYbh9/+MucAbCcH53mVN9Y24KnIoMJg2Gj8
Q7gKAAU3dl1t7jD3/br/Zi2DWyDg+6t5QlOTrMdOoYB1rD7a4bH3tWhKBH7OwAQxinw/+ze+qcKq
YHJIQeAkmNi/n/f7xXx/BUl8wGHHa/nne+hCi6VR9DDeGEnXA9iY0xhQiNmSnNbQfSBD05Nk9F8P
tcTYCmflLbgZicsNg6z7IQUOcvsyTgR8Q32zcZObOywm1B9Jo4sWHn4whtHZDaLZ48qDfS8Q9qiV
qzJf2DD3b1b094PFVVPO1Pv851s0ShDbkWqvqb3Rb//9b9WKhMM//wt40y/WCUv7Pz+YBxgYsPaG
DC7dEQrguMcoOZz+eUhNwG+4Ib55g2S1AT/RpLgKkhGRn55aso8tAcrBp2LitC2SXv+Iu6q/Dhz9
sCOopjMEbPCj5z6WQLoAknSe20rf+oBFXR8UZjI5Ar9JUbfHwW/QPtgR289gWGlSQrDwtGSPSvDY
SxT+ebXeU1eZO6HQIzWopcA+N4p6OotL3PAt6zeIvIy2VVk79mejZDoo6Y6YCaKLXcXeTElfKqhS
ZPlBuZ7yHt0tVEikMcLkecZlWPgEquIq+pe1Ged9uN4AhsY/N2HwS1AUFhCnbteuzbNfdepCFDxw
P65LrNGnlS+3IsAF5syZlkNlH5C0GUFQ1aU/rGanpESsSQN6WYLmMEEaylXMTxvuDJhjmRvyzVlE
G6y35H3rHaS32tNQuZ+a9C/eMtKygR4EsMPO/SPmxCCvIxUfu8piXDJxjkUygB+0J43Fw4AmjvIv
zL7dgyK+2LGqS2Ha5FaGc2Gk+q3pcD96dzykBx1gVAnWfRdD9+yj19afXNaa4E9P2A+DobrT6tx1
a3cMVmA2JKzysGuu2FL9pdXpmkURoMPkyEJrYJ6ICHzN8jyu8alpnx0FlsGD+b6y4VNq1HFOmztP
rIXSwyvEeMz7cl0wSsqXNcSKu8Gkd9Z91H36cHtalfiwSvoxi5nyQPE3v7H1cuag4MOIW98r7ZV9
FdQZrO4f2Fb0LSRwcBxE2a723qXFyjps5vdsgvcJ7zBqIIxMgG8DS8ef9QoNe6A/zHS7+Q5IE+7H
WbiOb7d3l4eQG64tY9s+3abP2PGHlKA5HyK8yhqhEfQTk7treILJLcx6L3pWFfqfDZdHpzq5r5T3
oqcFQP6GKVHY3+M8ob3CnAsFHLWSHpUXkvM4PdNmqUqA7BPWM8CSWuwFNSXWRlR53ZtsFv2fFhAu
HBM3FHLNGjGYvOYG1TJasrUyWxb467Oi6S/Go+08KmhQvp1l3gJIvycrm0HQaPR9U4TpvjZQHPaR
hUyfkDjKgzZxB10LhtAcWuho6zMPXgayvLJELszmcsNbkHD2bh8djKLgU7dr6QLycdcPmFJpBRMi
ttE7YXPBJ/bDt80eLmV4pbDgGjeRHAkdUJo+BN9KXw0LRHY7Hgbhzp2pTQoKYrz6a/LmjPeJtTIo
5BD8dINJMMviPWukGDq3/mrNqjLSlZwavp/mbsaPzTMLWwgIK0NjE9xzqdRunrXZQa9pM9FEF4SC
3IHFg3fqpuZrlQm8kPFRsPFv3EII3bY2W/vBQRckcy7SrctbGBEejmIRAMuUdfCxqQSHJ00AZ6eX
LdVPlQ1+z70z2VhBcx1Au6oJ9FyIL24/EiLWwM5AXI5eNiThKxO4SMFz43IcXk3s36erm3dRC3zZ
hGTf6VcMWWkewLvPeReyPJxNc0wrno8tRsq+j57hqAMX4RB/0znG5BYQqI26DJoWxOHo0DoLUeif
nt10EfUVqqrAIUnMOYqHN49Ed6HouwIyQlNvb6PTRxrO95PPd2JieGbcayRvhT2SOfIPjtXPTR3p
XcLMrU2FeZeQcM/5it6YaCycza13x7SV0v06Mggj1GJ8P0DNfid1wHdVgmIOGtS/GMM+NFqwMZIB
amlbVCp50in7SmI4NzhtZGD/0GF7VPohpkO5gl3LFvA5UJ3sH6RcYATr6v12wpt6K61ISxLyYxCS
0zIOECds+Ni2cUHW5nN0/JCyYYeXthWWQYtLZ+9hraDEoFmgRbQuL/WgTN605Klvu4tyX4RXJkvc
dET+8bjqJsyZ4QGgT5iHAMiD0eZbZEH4qgS4TJwWVUAOLVvvoFM94sbID0E3PUpLMikZQr/B/ffz
rlPXZF7b1pj2up2Jh6d69IaMgkrwN7TcoQcSETGWKkODhI6oXXc27F7ieknhuvIRNMH6h6TTfkho
jcpzmxFBeaO86LKxT2OMa8l5MWITRl5TWT0xvy2CdTb7PvxMoeMixRT9Uli3ZuRFR6NfGt3sR1Of
I0nugtSdRI1VcUkfEqhJwQShiE81VrAQHHe33mihjylJ/ibdlzcgfQvv7FmCfRibpvBk7GftANfd
eAcsrgiDGCisi3dAPOIDMi6GxQQMfjLtJRZaIvVnw/snwBT3BvRRp8LtMLmqA3ofbyV6kEvt8RN2
UXnGvtFvasBn1uMNoLc8ijXuihSvBQFxna1Q3hVQCgUbJiOQT9GTI9cJcDBiJexAsGeQjG2nXhqQ
fU48edH0y+PocWiLMNy473CdoNDuu8ndeygGfg3LJlyPaoBM7G/QJRPl97n24bYbgjF+hSemGro3
3gaJeaDXRIhy9cJ3vXk396o6D9VUSNAJNl47TInwUrwoj7X62Vj3NraTl1Mh7oPaINHciMd5kr+T
BApSG9r3pNPlOI1feg0/ei1fZYe2wIoXzdzPMG7bzMnlEb2G3GF+jFEAxALouP2sp2CXwp3IIJdm
VpqvCMezShaKiyHOlsEvk85vD8n6gzdkemwG7wLYm3paA9hbgvuu8rsclUYWmNu2PMKlNASFiHFE
lQXGLGeBMyEyGj6leoegXwgpPBheE3xJv/2cNIiACoUCtliwY5O+Ioe1onh6IXCCpobDC/+W8p8j
YTtv1Wc5ofMJE1RKICRnKK+ICHh1FtfHZgk/Zwe6v1mfk9X/hGjW5f7s9iQF0xD0ErcqCx+rgWvQ
4iyHxKbynk5bvoTsGfd8PbraYfVhcOHmYL1EMZy2xDAwlDResZTaAweFej/aFgMoJb8Gjb8SkVeJ
VdMbtc1Yj74lMuEb0IBDKJkpcfue9VhDMv5u9+PpN2XQpyZOwPMT/1aa76Wr0KhoLJmAMUFL/iIh
XsVI/K/R8Hwjc7GlPU6fW1bSMaQVoxRYh39s8XsHctK+eGmptDs+tBEGqwevbcTZwikJ+ptttsGR
GWCQDtVzKti7V8MX4NVyXdvqdfLcmY1JW/p6BHlZj3gW9WfVEksG3R5ls+1j0fbZ2LfnAeMQVAVY
IRMo2jhAdsHGn8EotqyNoyJeGh9CEpjYdjnIHiFaOPw5kmgg5yGDZHAP5v1Aoje9CURKxx4qnQ9/
MhZvmm73Fk3kvkoQAkhp+4gWCIzCGr8DvDmYzaQ52i2TV96KdxTA47Zr6XtSl529WyGuOqsXLBns
Y4FcUW4D1hUc3HAnSf2kNdelXw1VNjc7NvD7oR7f6db45bwEW0EAJo1pACU05nsfEWB8+vaU8lsU
FopBDMcVZtBZjZgqhjG68yuHYGWyvOBUMCgmDzSa5yOwn0cSNy+z10no1ii1QqKQ6Woqm2UeCuBh
ukCzhryMxDvHEnWUYIeqFbrPOHa4VHCtZKtu0eTFBMAUS+1ubqQ+KH7ctllkHAOhpwPY8zPsUn8K
Z+gE7CFdAYYMkbh20K328Jy9Wwj/KVLBl+Jtc/GiY9reGQzZj9bfzkvNgyMss8nbcEgmBDcXFKy+
cUDmebIdQ4X4J1Jv2aYasFJQ85Tt0UfWiDqmy8sEWWim8mka5ot2lOXw8F+nceiLIHpP1S82ITJI
RlFlHhVPvdieZACZzsCzXEc+PyFMmAz8vEETiQlksQHqPbPdvOs28tdsGywlgUi72pY0H6g7RpH9
S9OeFV217sPGewnJR9eyP8CL81lSeQ4kyJnAicvm861MOY3QvgelmOUd3brXMMJpLVMFBwM8wTYW
fdLJHWE121nFDwi83oFZ94pwpRAHp2lX1b4ooUcnGQV4nm2BhzVxlUUdoIbgqKG3aY6jXW9+IOI3
XZVvQ7pnS5ggvBnvk+UV8gw0QrDOu2RyX5LClulV9WNe4nefLq+QI16sRFQMLIzZk57dLdJCi15/
+waKbGfR0hi4NrxjIu9tBV6dHDfl2X2bWKQYZo7QxoBCQrrxoWFhndWDkUXcut0ko6NOodXzpPnc
Okxttn+fES3zK/sx1ulOTga+vKo0Gqr5CkP8ivgoKzzN2SO82TiQf5h0Sd5WcD2sXZpixvjJt/4w
bvF9IpCx7Tfn5ytK9oFt9D7iIRotSJ1RsKtHsXczbTPEH7/mVU6IaAL85c0BtY/vB//FpmGfwyYG
fNL1cheQOku6/qGJ6hrdmXtMJf3h4t9j0xfYD63O0a1/qckia5BXyvTXLsI+BxP+24AsIQ3Vdfuq
2i6BZzHm0nFE2CI8we4+tIKVU4okLejuA6Y+At2vnDGImaVkQ/8ihM3qPtgyFZqgSL1tuUVWKiv/
atkOZWpBLCeCfYXrorK2b1jphP9Uh950XGaEZ8aVvduvZKD1odVwkyAxWuxFk0VrB7lnwsgl1a6u
MNK280sS6WtNmdhj+9Zs2uRaRPpFVKPep/32g1GCSC2uXzR8XVNOVIWFXepxZzpLS1AyezpNcNbk
wQ+mOYe/9WPjFcXFeh8ZKOt+JT5ZQsXRUXc/kgju/GIRSVn6Bkn2ZS22MNqn0sVPJFpzxhB5JsFc
1pBXgFPK3A7G5mIJgSt2B5g5VTmssztE5ECVs48txyujjQOh5+DhclUG3vL7mz7+/6D2/23XpChg
2Mrvvzfc+T9A7VcBiUf+s0XdN6P9X7/0b0Y7+g/cox7folGY4N4Bt7vR/5vRDv4Dd2sMcYuNOMLt
HtLbTR3/xWjjJhC4/RPuC40bpOIW3dhR8H//r38z2uw/8Newo3DMsIU6pbjV+v8Lo/39LP+T0cbz
Y7dP/E28DA+3LvifjHbi2DAMK/cP06Yf4ULpLGxlU8aXaBLQn3kj89TKfaz1Ho7NGad4GyJKDekI
QeE+QHB4Bdl4mv01ONL4DkxdgVV0PnxvN4LZCzFzBGdxYyV36hV5GQ0aakdesLsG+jALNzytwQ8i
wGe9tegYjF9/eYrFkHGbnLQ34gJ8gVcNRV6ixYqHa+cj4RTXd+1fVKM3VS3vVay8HTZgBMDLl495
fBCvJhr9zMznTSCIGFP1AQLy63tnl1uyhSv2JCi7JCN2IcCGc6Ujx/WvgK8Yxqza8VEipBfHbj3g
1iiAYSi0dA8JME6hoFeS3aOS0NOI4emQxLZoowqme1gv4LzhqGzYzC5jsahxNSK8BVCzIFL+jdEy
wXJi99qk6EPh9xWrxai0dGCa2+bJeK9d+hs74D0Hwl0bkb4sfoDpkC7TqRvZhC1nvCdRIfjGb+K7
uD30EONIE2AGQTrD9AqRVQuuKZxIkg811A7qyRUjSYt6RbwqBKhwAoNXI7wqQ+xUAox+a8R+2qqb
GoDXTwNsAGRw2r9UtX4Hi4opVZ7XePwLiERdFHj6TuNtg/0lJ4pOJBpC8QDnCBQ6HEnk4InFmOU4
fDJ+CFYu7ntv+q3gg+7rBZRBLar0dQ1X/3Xd/KNa/YJqjAZ07v3DOldN2W68L9A3+YekeQzaGMU5
nXc6qcN7t5rqiGDTmAfGTrs2fVjB52EXCCQOtwAZbiVf1IpPKoU8m7Pax0sJ+dmJhfo56m5mlsQ/
moXg91y3H9IiRG4MJ43/YSsL0sq08wnM9mskZL373uVILCY9LuwgYhz+BAYQ+hO+X5vuTzSnz3Pt
72c+/N4S8lVjH4gdqutcehVSqKARGoDfJ/iSq4yQH07kxdw2eqC+HHaiTk63TlpsY1T0eFsY/don
IG8BdrFCHJX0PSw6D73AHAKoX+tzazD7OYP2dGD9D7U1QMz99WtZ6AxrFTEdDIgXzrCvC1hgd4oW
KL+SNtN/7Z71vWWW6RdbAKm4iQ0IgRG+UkD9UFzRjk4IE+IhhK7Rz010+E5ILd1PYdKfodeD40bI
G1sYhP30q02SPbaGgnBv5FRgo4G46M2C4o6puaRR97cXDYil2ykrRn7B8gKkqR5+d3H/Znqv2gHg
4FaP5aKjJmuG2DvOFXLaBOGz74eKdFACtnkf3Ta/+t4Pqs3IFkAY6aEPxoQhiF7DNGhdgmy5iovg
9sEQwOLY6OQF/NyhMUuXe200lhjINhC5jXeqej6UswTSOgg+ngdvfDSWtfutYXcJw8Zg36E7HRHs
TNQVRDUPsb6RRFGNCCto5IlzbMsUDPOJhqLspm47TgNCrBxdx8rsff2ffJ3HcuNKk0afCBFwBbMl
QU+K8uruDUJqA1PwQME9/ZzSbP6JmZiN4rbTpUgAVZV5vpM5IY/GdjkANDpwQYWC5jjV9t6oj/RP
uq3Xu3RvtZUlHwPwNYJ7basTxF5CRlClx/9+nZl4ATef9mONK6oyiWc7yKvidjboMaafQdqrfc9f
+s55dcA4xylrt+sfU4bz2dZf4tXZBNOznIaBtLnpcBrZflvfmPX00CQ+b61HvbjOy9NcONt+9hfY
dCwurQHZUsb9oiVnOOIovPqGvaH89DmVTrlXi/WYUC7YKB4F267qvxYw+X1T+0vUK/b2o9U+CYsn
jYFbettm0idyie7DtvPluQiCq6dW2o6lsR6GE0fP7lELjR8CLH1F4a8Xi+MpF+8+mDv/vDbJa5fO
1aEIKdjGKLF4IgR0gRaLEJt78Ihrnm0h/9gLmXzPS0j5T0t9GfqC2qgHcr3I0/dCBPZz65Oc+GVS
TegB5AtUYHyIe/kk6657mC2zfu7C8JBYXfe+UKq+l23/8/tXSdprcDJbI2f44Exj3Wyrdx9WkXXb
tjD0zllaR6WIm1QxRygZe2mUhKYR2dJyr1Zr/x3G9Fx2wIcyuE6um5EKGNZPO60fKDzoeq/DqXrq
ego0ofPBW7sJFCHBxWzmKy1mdpVyuKk0c/bValOHCxvqwoWD+82LrcQmoQGAnSDVCxa7OdAxdylH
D1x1c5xElWuQ5C+AW6g3eByHaA1z4ff7sIdc79c6eUzSLzdexaVu3WK/dI21S2f1yHEv4JHfZlx2
0NSCewrYNflqYrLF7iyno7QCToC1f7ZDwzt7aXbt3DA4+B0H6mqWH/3gmlcR14ITXeVgtNMQ8trT
QKRDGBm14e7ighw2jcV+Z/f5u7dwoM2dHlJBxBzyraKN6EwHZ9jzD0+U1TVR0CxNxrEdHNU7zksA
F1XDXM5jOLyA7Ltx0d/jqrmnYV2flG96BzlgWZLkR7cxar9zWfypHFYRuttr1IJ3T5mrTlBpZOUt
SpzsyHhOqPqyBpaADiV2ZVUJYgy+V/T9B7yF1c5v1IGHErXJTD4CREPAqfGlcirvAC3wrIx4oHA+
UDkOq+rWdPwqM/PnQpmYLczwFY7oZBjOezzI+FdPI3GbjZIAlgXgkcuX0VnPlu+C382riqzZGogL
ZwMBrkNhTsYZXK+kXF3EYFSB5ChaqMO8tPHe7PIL8JVB56zx5ufJ6U8+3Fw+1eGTO2nkc2y7S3+B
Z863aqR8O/sOwPXCp7qqjm2chTssGF7rQJUQ6VJxWRWfhgqfHcMr7zCaWyXGFvTOX65Vc1Ww9ZDM
MRSEP9/8YcTA1YXunubwffX7aZ9JUnrwrIE7Jrtu5C+tEEqbJp5+qjVIHq2hOlR2i8GFiiOtp6hC
DPjCR3ReU+/K7nR4NpZmhXMwfoxZWUZWWJVvZeLeihznksy7azxRe2cVWi9m9wIEZGxTeyoe3Dg1
I3ri9cXu3RdhokjJys64p9SpbobHozX4tRAUe2QTwalXxvNRuekhz1ElNDKpAWV99TbSS9mqLq/P
Vp+pN7h6PD7zZBNJpwQBHbdZSN+9ldaPVVndMZn4eGrahGnn36yajqkRUEbaMG5vBl7KvWMu1pch
y6zrIDN5GMza/sjsQ+Ao7xJyAt1a/iyuzZBdSHuw+KqhvOb5eour0Tg3vd1sxzRc92qVrPstL4GT
enNo3My5TmMqjvEcXs3ZhCIXg0NfUsYw+GLZYbb67DiM3LN8qnY0aMUxT+ph0ztTdZjqrD4Vbhk8
zWN3D/PlaVzD7nVNCZu0PiU9SbjjnO7zziguTb7kYEu5/9Y59i8efTgGsuEtm4e9k9CHKVOuOHZh
5W6dE+rKGECuMFG/8xxixzEg2tacXpCkJ5b8smU13lO2iHjHzHRbdnCmFivkfVHOc7iEFJcXy9/R
NcyjRlAZQlQ4HNg3U57p6bwta4IvgNjh1nCH7mgl8JOrxHhj94v1UmtsVVZ9/DTXw8fQpzWRFr95
M+2ZFza66R+hE9xjE7x1q48KRG6N2e/eqtzqtuU881Rv1+ZnnwPFVJaRXEpR2NvKp78Uj/WXX3aE
BkkObry6Evuqb9/wXtFXSL/yqbsLKm/ZwoPehUCN4qWBO8gArVQAOdUWpOtmcq/n3FPvKSTAKUaI
GQnR1Ee5mgePpx2PqQ5wGDnWLVN/cXoRkpt8Nk/4pwDE2BCPHlcH76th6BISQtNT3H0ssdVd3STh
KKcMEnSG55xEubhHY1gim3DNpQtXukAlBfhQ+cGPFHgjK4jdLwsRLSforrLuka1gojpI4jIPdZh/
8l3ALVsv2Pp+LT5H6nk0O8Z+l4VTcuDct1vj2foxcDZs1+Q5mWmtrWNVHesy7fkhzP5kEcLZ5Im7
awZ/eSwqHcKELNmGa1rShnXGfZH61kEUw7/ZqYkFSoofjj99VB2xwdJhc2jGTuRy+1N3dUiZpsMe
Qp3LWGAEmbL4cSziJ5UKwZ1j/KsaCoKege+oPiU5qaWqlNT/hnqlFzTgIBsMe1smk0sDpTk2cW/c
bGO55iyfPQ97DE9xA7KULnSpufLTrCTpxTsKKmbc2H3dE5lyMrJpanRBf2KRQOGq6uxUCfGVTqu1
73PP35gh2KNKegIX45RtkSHWt7nwnjI1vE5hI49sf4PdPDYhp+Dk2rRNEA22XfOdV26JJKTEx3f2
W+efiH0FCGR2cHtVfudxw36jsfrnLqcctqSEGcscwQ9PyQGxVh6fK8dv6EiU49ZghxGRQHyYy0A9
xD8pQUwbGfbdsaSIsUGi1m6q0nVOw+I/EbgajvNckaodwYChMoyti972ahe3VeC3YWWyd70i+xCn
/o/FSXFf+MVbFZt3ivRci5DO6doqPh95cMkTpCGfWt7k/GxiHqOaYt1OSBqOPhJECKf6YiQjtzpF
0fNUIkpZyYopufImx/7GyKWiiM+FSW8gq0wSds3wd1VuexltQEviiZ9dIsvtRH8m8qvBxF4wD7Qn
p/Bkjfk2yanLdihSngjO/bRSm6xckyXs+ijbW9hyIWqSaTcuY3osC7Gh2e4c6Sc7AOLjfBRmgNNn
KR+zdAx2DTjJ3vIC5Blr8HtYwvoicM3SP7AvsaAZMbTgp3483d1q2E3+GgLvkQsZa/lqlM/CUemL
FyTZrXWtR9NI1nMz1s9GV4ebIEx6bwP4d5vL8VrmbPRS17/WqRfe6dNjrRn3YQk7sgyuezH8P2Y9
LBdbYoL0c0B6UgwggC+T6p2zHPmj2E52yiuSU2kU2SmwJ47ddnLpEzp2S+/Er25AxdVHmjivzS8Q
HK4gHHmdn/4cbZK8ROHn1H7oR1xlFuXsB7s26SObXbkPhSRUqVdcn/QzT8wSu9SCgqhIFOxSz9U7
5eYxCTKwM6/fpp7fIf6ic1m5NjhcMFzyzIms2mKDGPSvC6zELhmMeOOBVAGPpfbONkW2qyQh6MEp
jj1YfD6I/BdLtQ0GUi0oRKaIDq86pQRAck6BJ8v13pK0oiq/oAzzbDR3nQnK570VOH7nmp1LWxT7
OcQBJHvf24Yyffe6gm1Nwf1k837vWQI2zdckk/lpXkUJtDX+sebxNa2Ve8ilODpTK3ZL5v5tzfCv
KGb7UFrlb9yK3Sldh33Y5N6NwzA5Tg8fUdt59rvjnmAVwzc7rD4l4rzjGq5sXi2Am0BRUvFa6v4O
xEDZVxdl0dQYdVYltfoX3okfxJqnU51h1yFThgMYsS47RBK9eM8fWiiCjzhZxYl7zomW1i2fSyc4
hTVNcZpf13FU73RbYfzRNZxECkbMLX4xjMmmqW9B0AIBPNXU/fvQPiWiH37zJVobqb0K/kuaO5Ff
jHtjStn/+h1X/Dj1tAzSaGa7dM+y3o7cccn2CWUnz+gP0uUdXSbKhrHX/fSI7eJAcJNd6ribxM9p
PxnZyzyy9Vw6Iz6oH0ufjxzf6a112HL4PVDPGrGyQcUeZyxNl2mfSEF9cCB+PwzZqmMgx9QeYfwo
rkQxhhkgpgnSsFZkjT0KfqP12a5kzR9tf/4Yp1pnK2qWQmV3R7WaNI6n5UFNgfvIo188FiVxOqtg
ofRU8xT3dXCBrFdb2wjYkZHGbrsm+2mn44kDVfGrXJKd6xvWRmVteitDJ2On3ku2iC3d4TZ1eG+p
xPQkDu6WSf0l4MeKvDT+g82n2K70r7dut1BJNcr8NObwJcHqPJJ2dbZtgG9idih7mGFPKCvnh/Yy
w8SXg+ZVVlZ67LjkWhgT04fSdpq/JZ3RrZW0keX2Y9RSYH10E4WKkZQtqz/8hhlm4sbAdDpKi/J3
Q2B/Fmu46VoY5wqp5sKCrsQ3BpJz65T1A6DlNSvM+pIH1aF3VPkqVtIVppftlXJfsimoN+1gX7pM
7cZQvNbtGkeEViTvf5s+j/pL6lW/WhjoJ1FygXLq85JmX0zzsA1GFDiqB5MyIl+d+xy8em5hK5JU
bscludl9TBhcTpvBo4vT104F5sxN6pGaBEbxt7XBFVY32ZeBl06E7Yel3Ad60J9zZv/qEgXDLfrN
3FX3bnJU1CB4hd0jaTY6b7zLo5by3YXd/Jxj9yhnat1l9rSyDrLPIc1dQcsLSBRKGV8C5KJkryjC
xyZIXz17cjaweTq5BGPmZl62qet0F5i45wp2PJtqse+zR5LIFgc1qQtlawgkrkT0PqjBsvQtmZYb
wvE3go+kTzPjrSqgwKsW8aMt0V+uacotp346i6ND4igR2DTVGT3nwvHEHiORJK9Vfkw2G+ukQblH
bcRgvyGm8tAu41VVhCismX/V1OtPO3tMU3YKTfGDa/KXW5oIKCsorsbrfw6pmx1sK34nG/RbztI9
SMNEoqKmI2v8dmIBsF2cbT2atdVeXJpP1rNYKJxSo9h4HolFWfhUjHhb3ZTyivHsWy10/+T4F4pv
78ni1QCbpL6r2VVRV9qwtw28apC/oe8+oZQghyZmDpk12WyXNxJUd96pnrAQZoyo7vj4zCr/qagP
AtZ4MVtMB+CHH3Yo13+FEVwlCl9wbzbs8y5orh4tVkmjDOe+Ovo9GQnql18qmL9oclM2pnwgGx61
y2Ieu9IQF8va9VbiRf7Qh1AoPOLm9q+Xxb9Wr1+jbiaFUhcPKg90bMy9sGeww+7sh+3RgvG2XZp7
7iqvCliapmNlbkvLf6wlVZqxc+k3DAT0JpFGa93/imXw5FuoHM2V0zvpzMtCO8Ty5dENzy20zK6m
zMJhOtuGOYm0Prt0TfM7gU3z1izbd+1Y3Sz/Ek7rl1mURkQ1JdybOYZBopWJO/UnSYiM+t1jbi7W
yWoDfwNCTx6DZ1TgO1ePP3I8K4nitHa2sun/xq2Y7muHPtJKfk/Q0D/YqYDQEP4UhEAR9L77OhXq
6nyoqZOitc6Mdjo9SsC+/SV1olTpbOmgU6atzpsGOnkaEkEddBZ10alUPrgxsgmqziuJVfGdXU1I
saInekgkudaKfodB0DUg8Orp3Cv5V1MnYUvjn6GTsUpnZAtdXRDEZiednzV1kjb/ztTqdC0irHEj
RvWW6uRtSwQ31FncjFDuoNO5ts7p1jqxW+jsLu2N9lWwpZ11rnfUCd+af+OOZH6lTv9mOgcMuP7B
kaz7mXtkhBedFo51bljoBPGss8Tw1MBkOl9s6KRxSOQ4IHocVs0Tuzswk0djxQ1rG1N7+IboehMa
qNUJZo8oc0+kudLZ5qpZnr0ZBEwS/Vk4e0YVQWhPB6IJRgOqcdrWWWk4UgCIKTAINFJhb2vj0akf
rJ4Hr42BRqn6vk7F82qiV80nKbf5Q9mVKCZtB/GqF6SXPk/vCajBqR/XXzGRbqWz3d3MIYlzzBeP
G2uI6wODIqaN038lGOj3Y3rLRtxuqU6M+zo73usUeaHz5G2MpSf0Uv/Qc/3lRVJcK+ibU8X+AOVe
uHenj3SJ+fj6BEBozXWUMNsOVcflXqGb7OJ/cbb+W+Chn4RJOyfM5yepIahMsijoqpXrQan7Gc8A
bTaOBPl5v/016zi9IFef6nw9RO3czk8Qx/B3tv0J8CkuZWY8VrI/DXOdnwvTGiIXBsbSAf6QJD9X
REn+Zoybhogx7BszXuWtCtlR0FgCE16Ht2lEsreodbg6Baz7EEbTEBgYRNoVXX/3nofDs6cVA4GW
DZSkf+gEsUPHQ1BpIQGV+feFqCLHKJycKlvs/dgt3tVvhmgd/Le+NQEv43pgAEfdH7vMvjhmDqJF
ucwxwq+QxOiPwvxVp4wTcagHHOHCkETgDTyu64gJZu7jY3tS3sQxZ9rbmBccDAw+NWdsyP38MWFn
mLE0ZNgaVqwNk9Y3NHgcLC10wFQoj9235EHrHiy8D54WQPiYIGhLbvggArzJKWr1HyPbyltO0HEB
Y4hWr7hQg8cZQhlhxTPRWOzwQsS68Ptq1zp0Cacg1nzZs8EzkvOh9ZrHMetRQzIqJomUthY93Zko
BXmX1uX/hLfD2zYYMCqtwqi9P1NTUjtvYNJradSUSNn6tyWgGu/YsJA1ss8AFmwL6SUdVW0nWwEv
Rixl5mU0Bt0b9Txg6Fh4cXugMXq4PllCL0V6V5rLE6zU09jz3GrRhrgdvlbhkdrwjal7KCxSGMvF
TG31tJCuWBQjWHL+XidPHq1X2MLgREl9jbzJPiT03rYT1PpJ9HhB8xEVyaQ+wi4Hebff+x6ckoEy
r3CAbzYWEw+bSYYEI5HeMSnRnCRoOR4brT7JtQSFGU0vSTOalwA/CqGW8UHwWK21OoXeFx4VSP76
Omq1ioljxdeylcXmKA2PUP2ogIkbjCz4JILHGUcLW21kLVhbAq1vIcYrD1nDWlVm71I49rWkatJp
6Qv3MBtgcmMrC822d+HZFpyHjocjZBALdHM38Dgv8VSZ1MpF8xBU033SqhkWVi2e8TDQjA6Okdlt
f6jfWWmOx2r1dPA6O1RmuWxNVbwstuB9y0xYBAQ3xojqRlGGDGpKFJZHG3vdyQlWoF0gYQMdtyuB
lhD22E/4F/d5laEWGiVdinI8BAYfT0+yHiuMO6tbSIsBRae5n1Bs+F3RnANpWDtFsCTLw/Tc+7T9
8zYqGtojLYYfMmtbFjWeGdK5kK3f1OZyXQ06om1e003154gmZHEYLB51qdCHjlB2t2VfwkY/DQMV
9j5LibLO7W0N7S6yFpunE10A2gfs4bkw0+Erb4hK+Wm1r8lSbVaLJ3Rt9dPDFH6NTUIjc11evZoL
hYANqRcOlS5mpEIrkuRKezLFmiTyfyp3/k5rd20wo+7IGWujB2qhoqGoF2Tg/WtOXn2y/Cc/8VGc
AHGsVGjD9p36WnkenOHdbyxUTkLccZaAF2alc4eE2jlT/Ef62KzcShin1vCxZEAnkwNHTSyeLYvn
aD/Fb8EaPMMsItFOTPvaBPPJ9iaXkzHuYRC636vKOTqsMjmOfoBHwx4OzeTwabDd7UMz3WVq/hzx
GVljU0aN/zmTNtn2xWdooW8I2hCjLJl3Eh5zNCpHI9QrqixFSspxMtw5Rv4wluk2/BZrjfcAzxbv
IKmo+FGkdnsY5XAcVRx1E0mXOLHIv8+BjIpleGRuFZ0rrfIaYRJVKG3aYdPJWh3S2zXh6kD9NTA5
NyzOftDsCbc8rHLOdmqt0c1k9FycJ2q/PzCC9XjFlBaMBVo1Fmrp2ChI3SAhm9cOqHVETDZoRZmp
ZWWB1paVYt4PWfOQz+sfcl3cNsv0hx8I1ZmjDLxUz7VZPSMcWpPpjYbXXnhBc/MG8SBoIS5SYE51
OdCKOH5mDkZAsbPe6dYeUoeWoo9sD1w+Nw8bG93aNoqH9NnKEoRYRr+xtLrNweE2aJdbmec7OwuL
k8r6jzgIdvQ5pkOm+IBW9iR0WsPDoPVwKZ44mmvrpo7XQ+n5FDKIPEHxJxz8Z2+Tlzxd66LfWV4b
7KgB4afwAqpj3XQ0COIvi93ex1qr2WJvl2W/aknuMq58wHXx1OK4Axh9Vi0INxW6m0jAGCybWpDC
jBfOv0stymu0Mg/v0hbryrT1TEYpkLWriOxxv1UsR4xHUYPT/JDpIi6abWLvWrAt6icUfWOcbwxi
e4orAvjfxJbcqiZK/ck6zEHBuSb1cAL5E7oMIoRxOiJ1R7gQcdqT1zhdfvTBcKurqbi0pTrPCTLB
gmRtklnHXGsGXS0cbDEPWlpBqDICjQR8HrBM0DfQosJZKwtT3IUq5fCUhph3CporsXeaUeZFcmFl
CRSrJoERs6nwfftv2TTf3M6/t0Z44eC1o7S3Saz3nFfuoZpqEI8o/IounkWBb3HGu2jS2lzxMNZa
yFg09isaMuhx5H03C0dD1MuwOimkFXnvPYdZOb/GhbGzUplHwE/5vm3TfRKU8OlJ3UZNgp3TG8ml
GwODHKqcF+gvzW3VMkm9BdZySXp5WcTRfLkTM6Iplny2HK63CAVRMiGgVERkh3l8mS02SUnomjvX
LJCEmF5BgEN0W0vm4a5xQZp6SSpoKQkMqd50d9aUGTuKKuujTNTNnyiKxlmaoXF5EWAfO2riGCVx
bMZatjlr7SYJUI40sMOgGpUWc06yvhPNDVlStDEUeaeNxVNqnafA6xlowaeD6XPSyk+SE7xFWgM6
BvWJ2nckHSJDTtjsXYNZNo5VHftCcp+hqggIKREvY8rCz1jOHyouJOktl3RcgJ3f685FqjxWuUtS
Bbd0QYli+ml80Hft1vWxo4xabJpjOB0q8Wn2fAwi0/k1Dg1LSzG7I3g99pDo5uidup2UnXrwrGva
meUpC7rP2WJaCuf1gmkKhKVtM7mrnMpuEBd/0ZTlexdSNG24rzmqORohLTRMiqZEPXnGsdGYaa2B
0xzylODGdtQo6gCTmmk4VWpM1YdXTbxlS2fSf2Y4K8pwkNZUZYygqJsxMgOL0RFiuAMzZuiVYWE1
FDt098qhLsad/2JrbLaGn3XgaBU8LbC9vRs1Ysv5g9Cmxm5zDeD6GsWlvPeSazjXA9PWsK65+BtW
3pxCb38z++UtLMVbrgHfBdIXoACTI0UjAoVwwf5nqKHg8WuAEF40KpxpaHiCHi40RkxijMAdZHFK
pCbKmBq3U3X7D5hoNnTztpqdqBBs2VtOIz6kcj+zyOY35mW1GmMeEoBmBdlcQDhXtJfZaVWr+JT5
vOwMFolzTscLkH1m2lxS3XCUc7zkfoqdovohCdo3FalXouTdlPgXx6PrFLIJnFmuGOnKpAuf+DTb
xfelvfXdMv4SqZggnUwwyxN7sZD/JuMzi/rWmvLqUpOnwvxShfWTjsFebRThcccP4BJGYXSCw+Ez
nHsOyT6AvOJyYtvFRJGlqT9RXiDM6Oyd4Ol1MrLwoJx/eZAzeeB3xfk0MpUhTqIB3PRKYmsEDhUP
AVguaa/7JBUdCh3JVsb6l81xphufr5YZUz7w/B/KVYes9KxHy1DWI9U5azMmFIYd2sK09tZtTEvu
QH2dBM5UgMCM4oeJCpTmh2kmHLnTikVqEj9LK5vuhf00hw8ZxPwH6wQ/d46VJ3OSzSJWJoeEAZS8
D00ls5pUBtHcwlwOsuZzbbC+ROhLOC2FPMjgztZNkTvvw/gL0TkMCA7EwzKrJ66i8jAOWeT3uBmM
js0pcaQc/4PfN4/ZuHq7oCNL3XK+28gu+/CbrWUM5Vs3l/eBOvG+mmLyLku3S2nnbRNv2GVLfuMj
aF8go8gtLu02LMiplcXz4gW3sa1+Dn5QIIfptlLYECuSkWRey5bY9mhHLRCxQ0PsuXcccpYAV2Xs
y8jvfvd5QXeauXdI5kUvBA8GTDzLajyNMwnLpAlpdqcMy6qdPbpehhR4BXrgWp8M3L5gsAYDmOpy
3vVx67OmRkVLl4etEN7heL2tJbim6RYpd17LhW3y3FswkPjleirTmM2qjVeZN5yBEwCH28Gvv0YW
/PMaoBYxcEConPKua1cfkucite0YgSgujMlMlyNVA5yExyJtK0IMeryWRz3DCwM29vnJqmFfwuFu
9twTzlohd20FrbW43ENefZUExA7SdvxNV5Ibd3m7nY5yk81Bfbv6Rh81KZJUP839h5ANVLD2ZHfh
qaIlwBewpNyCS+jeqrzBEhmKKBnRiWbCuPVt+TfO83HPSXo2f5JOpTtHMqHrnoVaxkvnd8PJKKxj
V4/s78uVJJjDZ+wUK2xW4B4LwJiFAm5OsLsWoxWJiliZl4uHFBsJvGe8sqRygKvA8rR6s5i5LEvy
UrSAOI0N7FxW+mbLnD83FbZ3p4/f7P7T6pin9M0Dk9tvNmvW+1Gf0QFNXTYrSyPiTYMuJWo088cY
tFPmFmpn5tbfdSklQl+NKutBXQt1qpb8+MloBnEqu/QBvs3bA3CT6ejM7rUI7WJfGBZKWZPr5buh
NgIQJnMsz2Y7RyTeiL1DruyLok1PgnF9rYtyHjIKp1RLcW5O393sxbeslY58/Oxgzt9/I556gmoR
9/ZRBHPL8dCmJq9hS1aCu7uCkIWBPHuOzRhPbeDnDrtReqa4MjSvBIGZbbFgQEnNHnxiuvs4UQif
UADf9MNknjuBkjtl2Of3y4k9n5okv4xk/jJ1TNiih4Or0F+YcPtNf69z15yzcXim2N3uDT0U07AJ
dZpjbEbjuE7rFn0M3VQ6GcztFOpJxQ3OATYBSw7Z0Qb11sTVQjCPT9Vb0mzrWSElcT2RLEEJsg+M
9o4RB47XzH43QX2cJm4OTydEijTDLL307S4M/4z9iJB0BBm3PMbNZBQmifCukguxL4nZsg4TutFQ
KWYRJmv41WdtlhhjglQg33XDaGWI6y6Jl5+axKBN47+upgqgDqE5t1aXuAdf1Efc4+WuX41fZP4U
7ZXqabBiEaHe9Xfctjc49Jy2qP2rYlTnmX4RX9qpPmUtDeK0Ru+TsIcJ7ZWQoSvZeIkg8uxnxpcF
OwbH0RJj5Mf3l1amZ264+bAGRI8nmf3wKpBXy3zwBnmZFuraKpnPeWbtZ1HRq4M5SfitHcDjvQvS
t5VUY5CMUB0gw0XoHhzB8JrGFSdp2f8SYwxZZrF/yTC2tL2CjzkIcmpgLRZ1ECe2mZKNZCyHHfhg
vXEF2DaDjt8d23IOLQ85vLnVKafufo7JWp0JcUR25TO01bGsLTWplgnK6eJ9FbatEcaq3aYLl8SQ
ePPWHppPjrgfwYzicCl9zEVIolxTLcgj6PIHde7u26F9Bp2edlnpo8oApOdEUuIdRJLIXKSKquay
FBcqzy24E3efwdHmhQkT72vqMjG6Nn54/Wxz9iVrNBaf3+Tw97CM7/9aKKISxwufODiweVo+hdTh
gGGViLPV3QhDZCTIrFTyAK2NS3EdWlLy9R15dAaYV81bGs3uuarQ/vK5gZ3uTcGdoFiiaW9ZkRFS
ymyE6PadU7x831VEOHvCh2m/a8z0gjnk0eF7774vy2/q+fvLigbEK+J7MhODGIwnYs50Bdg3netG
j4EMlveCMSp7Nh0fk493kaUn2S8ijbkDIfBiZR6mvrTOKoa7W8wrj23AZP1quxp6pdVXihmb+cVd
kjQyc2rjszfp1WH5mVrocow24VvgPRi+x6R8jy1G/3kXK8eVto5RFGCE8vLs6PBM8pgYV5BP2JNf
ZChPkTJ/mKD935AZlru8y9ljADhDjZb70aOoltvGcUCjCVfu/vc0lu85yChK3aNNaNz0aP5MCD4G
kcSHdnUhL53yxPyNiMLcvDVjjJUhMfPw+D3fulPzHwrkrPuiosXIgv59AyYOjwTDnuhkGhSrs8Td
JqN+yNnyReHowxdR9PJBWUJt+2UGDMuS51HSUA3HIgH/2PvAPpuw6bndsJciEZecUf8jDvV/zIDQ
8ab/kS4KTQx7RG8cqnIWuRc9uP0/RqUn4aQ4mM8dhHr+dxX4mXJBSBEzN+eWVJADH7l+7UC4Z8AT
mxIKXbPF+0SemR3+/9fCP/pfL8Z1rEDYruNzFLGFfrH/8WKKdFw8Yfb10TTBp33mD+wZvwNyJM2b
3bQvnEiYpolfxYC+ohSUMmlhcKqot4IVbrlO3uv6RXJrXYlcV1dNQlNqfm4YU/TgUSmrRkbjuUtK
9QnHC946Up92is2a7SSOVsriWeach6LElNTJ/hq7PhDlQKfTyrAjDUG+nIOKjdMky0NmufJ5GFCr
hetDE8fZPzr3X+ZoBkfLxsQ3lqBGLDmKcAP9WLNkvNRgKPcNHxeRgIQBm5n5ZDQZT/dpFKdC0jUQ
NXt7F7vEjpEOzWviolyZcmvP5Wj8rGF4nfZU6yrK1BoP9kyzsEznDPjJZC5DyNbSK6od6AgJlTQ5
5V6AcckdcGb/F3tnshw3knbZd+k9yuCAw+HYxjwzOEiUuIFJIoV5nvH0fcCs7k5T9f+n9b6tzGSS
SlIGgwH3b7j33FI9APz6ZtVDdglCozhHNo0NOIUno6w1GCOFraDuxS3XfM7LGrKB5YwNWJnlxpy1
/WAu+8V89C9ebARfGaKkATtzum57p534BgOFKUzDVgLJrb1PUx9BWxHro+kU2ERpfPYWR+mWwU+7
R/wAD9swv6XgbfBV6idZpfO1YBi9aUtoasC++zvnUrNHnrXMouufADmD84ja92S7ObkVVmpcmBy+
c1WQhDbxMpOYIeIgMn2Wvr2P3GG8uDmHYDG14xWloLHOpPNgDlXxcwwTcDuP3BL5D4QGYKLC8MDW
0vnhIXrcaAsOqz8mF4MtJao2yefeTy6hnLnoGS0Cy7ReLAOfUzrH37GdHMidxyALVRGFoJxfMw8m
UFSmv+3SsvZmxocJP8qEfjqpv3pu+yagIqK0ZhQ2TKl5lXBdjtLP7t3yq1j1A8OO5ac5H6irbcEs
0SWEPF8TFM/nxZ2ZCLLtN0esqn7gWuPm829+/p0oZ5OF5Tr86w+aruFuVD9NB18xlUB+lpxkW1Li
42Ujoc2iJHUi8J7I6I6h441PzVjXB0lYoB4bRj6aTE30AzmL6FC7cl0E7oxmNn0upqK6Fp4yNwAT
TJ5KZqkzlRQqEPC/PJP5czOc0Q5ldzMjXbckNoGV/HTxvMFbpQrxWNiqoxLggSyj/qgMshA8t+EG
KJhi4PaCBFDU8ol6E1W1/5ASz46t2kf3G5KfEBRgDDPe2Id2gDPhDYm+mnUeU4lLgjQYFj6hPy9W
mfbiI2wOFt4+rr0+t9aijMuHxPldBT0GY5Q0jmgDmHVM6VBmOmeAOrvUx/iS6Jb0kxSFr6tiZoET
uQVEAR+01cuLH3TPDQyg69hDjFdi3EWlPezassa22BEXCVom3fCe1TtfzqxyGeQYaCqwEs1bf1Qr
Vh1kYOf2LVbmcALOuU2TojvHNjZzZkwtPSK0raAI5bodh+HseohKWU6TFu2W0d5V809GvPUasV+6
N6fioFMdbZyAscx/fziLP6OCMIA6SkqtOepNbLF/XBRJLSxfgcw5oChYU/rWawmK+GRaWXxxBsun
QUk+aj7HOGZSJAM6KtC/jyQQOmZ0seCdiopGKSev+iu7lt9ME//hJVqLE/bvaUafL9FTEhev1IRI
/PESwYww5EMDdRhFbBPkXov1oFngofWyzmZKwlqXZfGHz1EOyrxat6lFderYxr2Ph40wH9Oc0XvI
+JBID2A5fT26V4VYLSo0aaWDLRh0s69iZliuGgr6hVNl/cMtKLAO//FVaNPWnqe0ND3bc/7IZCoN
pPTmNBbIxvLqKgPnjgFvpWg+No4AuN1kp7LoLwFnIDOsah+NuWSjiSCP02dA315+kTXoKW/8wToJ
1VxRGeh1Ices/vuPhLT/L69UWqb2LOHa3n+839gQDZggEKWTGEqnRcz5pilNdYCIDHKzwiHTDL/G
oH6sWl1/a9WvcWIV7yoSZtocY4f2s7OCIrkZ/Z68mMx7zStoNBDoLhoR97aGis/CsiLWMbIsGFTA
CVVeOqde4iFzWICuysy19/0Ac97Lsr1FT/Hqq/Gjn8Gs6fGxLAM00KkkXtVTuGWR+pst450EYH7P
ZD9imnSowUL9VVb9f0P+PxjyLaC9fF7/a0M+WXFhFPzI/8e/k9gWQ/6//9K/Dfna+pcUlucK6SkH
Xawt/rch3zP/JZlHe47kqTAdSfzZ/zLkS/2vJWZtiUSzFSXtkmT2b0O+FP9SnDEYJ6WA+6ld5//F
kC+W/8jfn0/MjsK2qVAVwjYpTfuP5xOT59jCTxNnwxfP4F+Lqz/3ZBPbTPtZBdNT1icTxT063Nbc
FlY0P9QVBmFvFrfPX5Etr7G4eY9TWstHFPjfCLsZ0JTxKwe+zcogLmzHZvcXwr8PiF3ofQ15YZxq
r2eBPyXJ/ehkDWrbTWF2RoLgrJoKHJeRdUzsHSZ/dpVXT+PYfy9BvZxd1T81dRM8WHVuf/Hj2V4Z
o9mcLJfVbzEQGEIyfdMa4xOmGeCUamkTuWjCVd0tydjxeGAt2zxIq1U339xnVhA80rb0m2liugdQ
HMjijPFVtdUhGwHp4TjB1TWK/JlhL05bqESkKHNOtUtqBrwD+ciEI0KQru70F8ZzRuVlO42JtUnW
Z4Z5vOjqF6ih4dnN2GrOMZPrOIOQWlnTW0B/gCcGUaUbk4olM0XYrDWeW4p5XKqN2k6x2T9nJMUF
lfYuGh4IfSGB3hw0sM7QlQM8tN2bnlhDCr9xuMzi8IL97YEhBbbZdjqK1uhvBTkopQzyj0l07qUb
Gu9ZMzbs8H3s+x5+cUPh81BwNW6GOswWgyDzugX/p1r1rEz2RdaiNWTVlz/kaIkTN1OXsZ3QhUdY
TZvxBM/QWex6mjlT6N9gQvVGUN8j63c+C9hGXiwdRGiwjPnqjlTh6g4gxz+jnHrUg5lcM7d/mn3T
fXKYTkzKam+yClg24ikHzeQ4mBrEnuSi+Bq2sH9YLG3b1qvOuOATevevQday9uzneR2a5dOAD38N
orBdTegzziNgqrUFnZuNWtBQ9cAyi6G3wRYT98YbqV+p7/ZuTgk1wdoT5XD62wFx/+v+/ntMofjj
mgF0yHOmORJMbTmI3f544HTTgauGYHVmK2Fse/J0MUD3Fxth2Ep00bUxOwaZdvRMBy+OedR8l1D9
ma3G7HCDzP8rFZMYyv8iNlFYy3/xb4UGr0iaAmsnCBBNQtPCIPl7nwqb1i5xEAVnUP4DjVsW73CE
GYuGi3FfJo9mvxC/KiTmulNvmTCNR590Gfor9IN2/VrEFQHWldjSa+p7lXozuxk/eBvkcFFE6GUy
G767fN9YHMTs0H+VuAM30vAIIGFFuBaOJiNQJGqfx5r9X+OsurY31j21asP056pSxaDEm2CE8hcD
xaYP93G9CqxmONol8TSfevjW6eYHlx0HCkH2iZN7rBYpD95cAfTyHPZ2tEV5l67jOhhv0jy2tp8h
4Z4hKPmGi4Y5vNbYhl6Crr1MqGvOrs92VNPkse4U9lEKdUW7E1yRhSdrq1zK9zJskT/lzxa078EL
pidd21sHugZTbHkpmP+A9JH3ufb3oc9WxIkHvfO8ftPCgX4x12GR5ExxRhM0+vA0llZ8CFsgJUGc
yiOQj6Mw3OzQD7+RsrX7Ku6+iJoIDB2JZo2wrd80XnhD8stj7CKYx4F3UTEbbDv7nmU0AZCvnK1M
ke20mfjhwSBZFSig9knXvbpqZMvSJgl56qzXM9QXRkuQDYrARSMEXzsjLG6aszPoUWP92SnUid0/
5i45sVaOfRDbWjgV9ZZoL5bHFKVORaP6adTyFyl72VXdIYboaIn+3fUGwn4W72AbEhYrcOVZDMGX
/L5L6MTwPOoUxEnTnEN8903vYKd3+IB0bf0d7Y65N5TJSCxQai/Drtq07WyA22MDXiLeJgeGZwRy
xIElGn/dn177MEK7hHe0/TQof5qmKulhcaD/WuP9WKXeQt1vFByaEG+TheqJrwkfsf8sVQ8jTEJH
aYS6pXOlN2k3ilv6ac9Fh+Z62jy0YRtBr5bRzvLraC+sr301OeuWp2NtTr67c2usKXUbs+7y2nNo
moeCERY2dfcxVHGyiwcbACaxhMDhPH1hJ/5QCxQprf5COKA8ph5YVG37PxwP0DRbwzWG+XCPGgFy
vf9sYPxmgu9SXJOricID1luO66lFWOSBIvPw+G1w+KAA7oi+QAcHE7N5aVq4NyDzkRdyA+BCnK4T
5s1cjvnRkIrgiNJ5tkeBpbrbEfVkQw+0fqE6KFFw8nUmkf9iS/crmYNQ5m2isgwoFQjUigsxmSWj
aNFU4z2VrOOmJL+V+Hg3iHy9LXF1XzHO4IJQxHVwFSc4qKaRFRmo3IYEIfxf5a5ohbcNm4yhI17A
PfR7TM9lztTKR76Z475uuKWqsXaeA0LoDgiKDDL5HqlJmm0uMCN7EZrgiVHkVjfFl6CffqLGZxBg
B/e49sxVW5nAkOvpaYS5tIdE8OZhIuSzxslTzfVbaOpi24e4NZk6f+1z70vTocET5Zztx9yQG2Rv
0b6onbMZG6yiivwQp7O1d0iR7r7VHsMJRxBAYAAgFiOexg673Gi3euOxio2VdegGesliWZuEKbFC
Qyl/lVEqb/avbLYKaoZs01XDTjriN5hmPouNvybV5j1q2PYTZVgfcjRmocKDnJPyYPdDtO+icP15
xpWJ5GGQFBkNkw7itOE7tNEhHSsGR8KpThKaaoEi92CgMS6BtdVm+1Zm6GxqjZJgrsiMiHsLnQN5
9N7ENOXT9WvJ6TRZat6WA7Nof8h3DuZC33Z3ndm4q3l0bu2Qu7vPJzKzIzYV2JExb+Ekp6CqG7c+
9EhHCgIsHvvaX7N8Rz44IdatWrYHXByKTIn2I7N0cwP8sxM4ig++Vd78Wui7B3PvrvWEqS8YGlAU
C1HG7i5Tt6l4bSvAofZJVeotmgApaN9OntRknGU5Nec0oIQtWGm1aIPXmMMQwBssTymbER7Z6pCX
2Y4hmHupyEitImvjxmj/cxZoV3+KJfSK0EC5agDI0fEx07N5zpPB2WFr+j0MPH9hmyweksg843D5
UJzG2HvQgUvUwuzVA3fnDPwJqhJ/jXIhZ+xIM07a/XvisQKrkoh1VlF8B54Un2q7eyzcBNwbh8mt
Th3rHHWIiFiXigvdA/b50Tm2wBlFg/82x6KGb0fdivyWmBFYQiCydpaemtRiPrx0mdg35U7Z0BXm
btpJZQOqYwtxdwPvOkUmBRljrAsqq2FKUAiX1kMeLgKbxkJ5bWIArToJCtJmkZxnU4FTpLyxQ6+u
DFrkGqDjj66V1qZC74bppEXKEcjpHOn2ojjTdrofYAzzjqGKnoZd47cLgDHkgpDsBiqbjZdh8DAy
+HCObo1U0Ygre5X7Y8/scngknMtF4MWvhoRxpVyGRlw1BJlwxT6nKG2ceTYPldMj7gWY3WcBVqOa
janZc5aLYDzGneU/Bs3aMU2gndp/zcrOXk89O512NB8+/clzbHlb4rB+pMxBceci/0AnD2ymgQyb
B8y867fS99ptsRyw0XLUdsBetgrGM6rzJjqKbvpmZ3N4sbTf72TJyBsnAHc6LBIy1bji63BahyET
d/2RLEa3xDIEe2XWTB5VE84Qj7qlfhcx8UvaFbfSFi+8nPiQJ9HHGJjtvVck3SQh38FRZcCzqy9N
KdQ+WkzmcvRbxCx4hz6HC9FgRbd5GL8mA2I9jiIzGrakonm3tjKYwLMZtpPfkWmXhzCcEA4vThuz
fhxDlgsN8c7jLH4FqBqdRFd7GxeswUPGQ7jhhY4A1nhzpzjepW5uPHF1STUxeq/Nu8mxe5DssTbZ
SGoDcTEuS/rsO8Gg9bmK1OOM6OIJvy834NjJbZEhPEiZR0XL4DYyLVScmDNvNvGf5CUhx9YBw1V0
RF8aF8xbPaB5K9p7xoh3hbSB7Laiys+fP3S5+Q73dZnFhjRgdTCdw3YTJH12xpZPbCT/wtqaWSmg
FIHBAMhlFfKVHMZqdPZtQ3xtq5zi8lcDWUcu5tF0F0XLaJ4Y12MZYdOoZmAprJL5hBFAtppqm/1s
iCUZPheMdG2hOvbbh7RGaF0OTEDdEgCPVRJ3BlO+PcxZ+uH7ENIRnQ/8UWxZKgjlMXJbfBqIn72o
K/9yzWfw0e/9EF4S03nwlpVRWAWo4ken3LHc+BnSIa3jtoZPjrl9N4DtZkc9of93q1eL7m7NUgye
b+OgQI9wF/W5kj94Zby8liTygJoeqjm7oLhHMD6mU7ib7eHkLkd/q5scihag2NxCEeYN0OwWxeo4
+NxbdnEuctC5bo5VCVPX8kmfD56R/QQ809yYbHUIJG61PpJoBlQ+oTRvevVkGySraCgHgeH9IofL
PDHr+5BR8ZMWV57HpnLZPtE39OiB4xJx11ijNBoQ4++80E7eBpKQ0smBam+ZLpccjzK/r/Z1O6GP
9jsBR9TAz+HgKAiso9334tJ31k8xUeUEEnjrZFnbrpxho5EWucojD8dx5FebPpQahh21laPReBaK
mAN0NgiDQk12pBtw83jZHiuFf3HeNCfbbcjFk80gwhAawRf7nZ1Z6CN5dMVXp2AD5edsw+batR/G
8Y0dyNZ+LFqlD1PWzftitG5LtjqoqoMwJHIBkREDXVN+cFfYp18uWNpb2rNill6l0BhztlvdfIxM
imtfBd+rTNfPoIeeWz3tu65KLwHgjovNm7WlwbegcAQJ35i8XrlBLHDHy998V6JTVSZwWQu8AUF9
lLMYdkUHTB+AaoFnO3vsqvirH+ErsvoWEppangJPzQwZOADAAvz0k8YmdnEir0C6Z/Sz0w3teY7O
NB1S9IYhOXJmbTQX4VjXovOTMy/shz/O7iMUH3KzZ+SnmeWYV5Oae5dU1NaBvLcIs8keqMOtU/F4
21kkv1LlPqNyISwbD1/eAhcbkovG7MkffJiEHe5CJ5nuJoMc4VbpqYwYM4UY69d8Nun/0XNndXke
HJICiAU8O5V0rng1m7+qudzy3XUY40v2XROxO50DgAR839Tu28y02VFMDbCbxFgPsRbnzx/Im6ul
TB78UJjbOrZIEWih92EYOKicpja2hvfE4kkaegpGi9pqdELj6ZPsNNRNDzefsVuEno76wkupFRje
eCQ60FCggywWrVchNUJewGYGBvMzQa+wepafVSJjqRKlJ0+2alMWpbEKYQNdqND0AfEIFnkYUMwn
8weMInRoHARgKYoJGwnmdXfsftiEad55VpL7aCLEt7tF/oxHyg2s8gGkBKnqVitQfYiRWtQI0zOl
fnLONZddrdFuC3P2TxDxvPVgtQ05SDr+NasYe6CRZ08MQMVBTJ3YWi27lgLsFIFhO5n73z9BQwjc
ebJy5eEPJUmqc2gjevgvWNQt42VI8lcqXbSbBO/hPGRfzEeSxOnC31aLyFtkc8122YdxNlfZOWH2
QO5x8sTKDdiGneDt9Gqsz54469DKHoZl6GWM9q0fkQ91KAPwGATRSzDmzilveS1GZIYvnNLzZSqC
d/hpkftsVi40gor1tSFydUTTX69rt4XcH07xYzEl68haMkWLlE6l5mycYmBIonorsNxwmeGTKFWP
lzHKrHun/eeejn3HwjJGdsgmlwWJcUzIufn8omM7AWbl5TAKrCtkHLGseynehDjSDT8O1ML3skxn
Qp8ZQpaWSs4zowxQZNY7S9FoRZ2cHiq/f5h94gTy4U73tQrmpDmJeKxX2Ocn6mUXiZ6E3p415jWs
UDnV8wUsQHKtDfWEsHNYV45YSRbbO1F58gIpov2I55Do7IFjyUXJzHDP4uKts3hfU3ptHKJJzoXD
RnPyjp3jBVfMV9DgQau4VjyuEw0bauzGchPo1qKC50sS0YiOq+A71YDjyCkoDhie20NTzzflNu06
TP3hms0dyUCkCtyMZm5QLLHbwp2I4azRRKLNQybZfzQwM/ynrGMYiYmThE8OdG5bc9yHs/gAtF6e
myFNwYLSJqW9MPY+4Ioc6NA5HVufseuETzJt3fPnD0CU2v08DM9Ob7nnfoBsiNaiO3wWINpAX4rT
DqH0KE62aPmPwxgtLDygDcbTTaUKzgugMbBNSEYZPkovfxrd6jzkhk1cS/EjsJuC6gGplMUNtfNa
3a3xKTUMPVayh6RhOMx+zHh0+XT30U7aTnXw41tHbMtXDwd/XZrXTgzelzy7WirEdyxiJFa5EFfH
iHYmAoMDV4a1uE1oqhYD3kx0CPWufuxIq954iwAGFNLK0ZF9hjPxUIdOcR6r5ptdIj3THu4d9Pdr
f4Sk48j5JJ3ihXS43WcjWTQZfSNU8VYz0GkamlsjY20r25ygPL78BtXbimSpH1EzfxShxqDbvBoj
IHWl3CP+qasfmOgN4ROy+h7ndRwTijQXhoKlDqESBXsUNASDaNpWe+yPJeacS2H0j20eRphz8m9h
BG8wdb0fztLiZek6XUrpMe8d3uOMjUK8rXHToK6eT/m5QaLZEWpAy1GBg6lRSzoZkQS0vAzzWNUQ
weU3u5RjHK1+G5xl5KRr18HHRR9noVtI6QAxqXRUyl/QY2EqJT1FFbb5Ejiocpoyx76PugEJMW8A
DQVxlwamVyXLVwOP5F5bJA/jWSI1ljyICbXOlFGETVl665mCXjx8VF4QWJc5Zb0wwXvZlmljX8kW
2okOlbrh5ZKmgkFmnTjMTERTXgwJT4678iGc0POAAeB9tI9UguO9yXnQjbrcI8RvN5mafg+WQs7P
ydR0utiJxUfYB0awCc3BOWVovqXO4gOzpHgTDhyECz2HkkCvuhoVvOHkmhlBr0jWYlBZRvaLGmhn
xtLNN7EREnFIoAjQedboVrinTRhg0WRM6iDnHbAdM1vHUmPipWxQDyJ0Y4pJpROdtrYgB2Ho7W86
Mecb+/enT3rWbAZfMR4Q7mIh4rMNpnswGIODbLAIxsRrLsOi0oSzP0bQ5z2H8AfwwCXcM75VKGlc
7l3FeEkzGf7tErV8MdLAeO5Y7qhi8v4apsDW/8ba46kck55sx7Q/ZIjz46xGF6QQB2RfVcg0POBd
Wtk1pZVUxbtdRyccZf0OPydRLYbhnpyqBRkYlgdvxjXEFNQ8hIEPQqAQ96nyCF7OUIdSzexTAIII
MRjbKMl8h/k7eb4YqzeE2eRbQ70lA0SlpuDcGSw3fyTpYRewMabykug54h79EWL6z1FQLGS+HSqS
FgoSXPrhzWvhonByzDmLqNi/2lOfP5pzsOk0Cl6bdDXaTFF+h84kGWXmwzZPRYTYOKCYsl7aUnjH
QAIFxPJUMeiZcUlneAkZZ0VMQT8n9zafa1dW1c1uo6dG0Wh7c3YvWtrcxfgCcd73vvaevtXJTO/g
lxyg9WCcuwJO0+dEorM5w92YakvH87CyINgeBvZfQfAaRwRUu0hBVlqOTLxnzH+m60WHXtr+Cb/t
RXN8MeNS4XMe4LKyycaljQGEohbYVTMtytUByJQjyvLsLj9Ak1hyNdFsLUULrMFHt2iMnUc83dni
o9N+au+032a7QDQxr1tX57iMtstMAOWupxIcKNH2E5ToLbTEXBlfYZpjCqpBKAhvMG8FO354cNWh
bcVjIiDHNPZvjbTskLv9mx3UmmmGpHuqCCgaWhKTEVy6Z8akd3+QxDwmZXVpSJA2pxLdbKzeTCOo
9kVRLonso//YDNEr9/9P4ma854STi30JCT6SKgGOH/Qipjbpi5qrtdFifp3jfBkfeda+ZG+6Km1e
aO329ivQqF8JZJUVVZE4WTEx6hLr+H5MuoHgb2zOehFut6LhHlfkkNaElsQjHIjZzE6VpbNju5h2
SBJl/0tMBc6GwvlCCYTXtkFY2Pf+dk5N/xp3NfMZKzrxL6Oa8vT80mDIz2KyjWLUz4fBcfW9jbO3
GnJAqE3rpZLvjcbVjW/YvM9xdfGGKN1VyO52SWEXZJgxBbPn9gtCVX9nL5QWqAD2WVjFFxPp3daz
ZzaanQ+jZpy/pZVqtoSS2AX+JjMeSta1mYOpD1Vzhi/h4vXZPmMZeDKBaAOs3NmWuVE4F59mtrTk
ssl7oHir09REKVzBikhm2kGmbhfdjzsk7sW3vLSeAhRXLLXRTM4DFwvfIgN7e9Tce7lINJwLT4cA
uG50Gx8W6y7MqWrnCCAaRrR1ADrnaQzIbfR6E1x6gusXM9e0iuPwGyxFAMl9BaEmTRNEZLZx6lO3
ZhgHY9BrqTBVHmkiXEiIKrtUnz1/Rr2y/L/cmexFgTnGMr8oo0g22FAL6At0EXLBI9jTQ5fRpMVd
sa+c6Y4/uj8GaNiuPcabWE3Dnecw2vOor1mLmWupnQ5u+4/KAHoAwkcefc3QhJ6o3rDCKq/SmZhT
e9TyAIFIWSQM6NUp3qcwiNm1QU2IfTlwRlThOehCBOFxNp5HLBSFUcGowb/KJFHQMk/dVmUzJhnV
QnDyY3DRscHTCHt8M9bZZZpEwspm4uBa+PJ1VTcPA5TjiylIiyFqdFlrJzEVvpd0L34b1c96eDWV
dVddxGqTY2QzRfpXn2KvqqNZr8Labp9hSXlnhjl3g8wfjAntU2BvGeB7G0dWA9kdRKv1Iv49clBt
COb+kVvmiwqUhzLOS3abUQaIUj0Dm0+AQrYd7QfZRLs2DQlKj4OH2OmeJaE2Mc0HQBJydzw+5koZ
734AVy4kDIuVMK0EdBz0pc21pbflvWx2wkBUDFd5bHh8QlOc6W/ADcEoJxgx2WnyWlFLHmq/f3Th
kyMBiHklffYuTBGwewAYigtdzMNO5HrciMx8aw1Kc5bvGm8wQPkMbOTiAsiYiXeEnuyKKC3f0Pda
PDKULhKgS4ngUg3VBUGofw2BBV4/fxYExiVpQCC2auzMjZ3a/QF9x7ch0F+GgCmBY/usxKowYLXP
D58/+/zBmJHl9wja87EObmjCwsPYhu+VbWMtbXD4oEwejg1UAgQqy+/h5glvQ9O3+1ZyT7Btjck0
UfCUC7c0VzYV2O3zB9OCN9Whx/nr9/x5Eru6ZUMCI5fMUGBQN0r/+RgEGSnzeXz7P7//+TN43Yqa
oIaU7e7MyGCc0pU6PjmquICgpkMjBp6LnCO2cqelhiQSzsiNTYytdse/7yKX79KDzUB4A6imZ8aS
mCfPk2/W5PH0kI++Ns30AHMjpvzKSYiaqxqmJsUvkaZQ5zTBa6blD88Jo8lLH5Vo/LwnMkSD9SSj
+GBxIvgt8z5m8feMdxaG3UDhnN4iCANr21dvA50X4uXoS2GWv4lh+2oPQOC75MQ8GZG4N9E8V4xy
2sne13bE+L2WZzGyWskQHuuiPWHSYz09vOf5d6X6JTEYyGgtDkCFLPi1ceq+pgJbbr0k1gTq4k0M
i+ntqNoUCRxhHjw17FETx13M12RqYxZC10AX53pI3hU6DQMlW+iEBECaP/IRhFP41omfLvsiOil5
KghO2uaVydamD7KtFyc32yJ1U/YK9lmXEioRw070YkvA6D5IWYwPssaRK9X3WaSnydUZHtEMSYV2
H1OsflzF9Q2+3I62tSMeuTaZraFeZh1N1JLvEz7YLZPo0OkefUbiWMB8EEUkjRmHMR3DV5uwXHQr
1AcxRaOBOWrttACIEfcvGobvuQ64yvOGY7cicAITaAQhQTf8m2a6dIXNITGmdJUXP9PeGVaxYxeb
fibtwPDVGjYLr8PZ2CIZsbvfR+9nMmLYR0a7FNIFsluh0IZ6CWObHVsr6uGMXEOrgxXCPo8mx36f
AWVQ580rq3eePSIMojl6H5ECu8tzUYNBxumFa6h0f81RJcmzTNJ9CNM/LZNbkcG31X2F1cgyiZ0E
O6Nq/4zpkacgoDmTelojv5m2VeW8aNZEaMIZ8YRiIBbL+fCS96Rz2Zo2wTLQI1KN2TG63kIdssCe
Nraf7xVUtPVEXvzW7NoTf/p56CswjF11BuXvwVoFSzCk8jm0ogXK0phbuDaMQAkFHJ361SqS/QiA
DDRf9eG45oGyHQIRnP8BaDEn/MLU3ZFEwXcghzyZzdWTVZNBms1443wWSbbhPnruwEYBXDPzX6x5
PflG9JnvYrTvXc30UfqktuZhuzWdFuFV9OFKwTcy6lAIQ+4h8m7TeU2waX2z5ZKs95aTkw5I66pG
xZYeNEWbmG8sJb/zvkblgz0CwsAgyse91ZTzLQv6zgDwtdwxBWOUspEIHgaqetKPVz6SiG0H3gZC
f3MM2+ZAz5mzZXNYwpQM7RPwqXM+cNsX6W6Y4nuzOEWaxBHrEjTjhgkaF45VDAluzvpZWZTNDeTc
WLZkWhXsDWUD8KsrNjMha3BdoZYENQt6Fa/KkasicCGW1lGyrYCwJRbDJjNdZxWeVTR12wh50zbW
ixM5eSw0aae+gx11NrytG7HWmTpj8Q3l7Mpy5lsYeW6sQ3NaWOTkg0LFP3jmzzYlvFTAGUcym7IQ
NsEvlu9TDCwO/BJ59aTZYD3+UnjWAQCdva5xFQLgiZ87UQHc3REc/CsLUrYrExz54kfCiYYBpwpW
IYKatKkV+BfzrZoY+TDBWFWj/bUbBJGRL1kn2t2c73yLrA9MIFegVz4wUQZxcsrWuSjwe1JvYgVv
jxHcTmumiDf1kOz78q1G8kJ4R4g9f26epyECVA6lG3JacHIivqnKBJDRJEcau9c4Tn6KcCClmsM4
r6etFw3hHoHyyzSeK9v/bnESbVrWUcRTSHAHv91QM1yWms43Sr4VsD6BTli/SqxCHU9d7JGIESdk
88hifsu87MPtG0Dtxdnv9TEo6+8ZZjWyfXtWDfOlqMnmZjjEMKLGcJG1oB2N/i6aLKSN96Oryfci
8+N2k0LJoPkoADuqd9QBb0HRD0fV6t/97H34DhdulRq7odbmP6iyF6XrH+I017X5n/BcD/24/kMF
XxUAZUm28U8dAMho0q+lKkmSy5FehUNg7y07xE5YW5Kz398m6Qhe2rgSOt0RRslknmifBrGkCvcB
1dE/aPn+cBFYWrquA8Dewm0GTd/7w+EF6CZ0Q3YJp7jR9rFexl/Ki9qdG8JCIiCZmsW7enYH7QyW
97rXobubiU5YoI6GoC4DVUWLkgHm71CiWtPTP7xA1MX/8e4pl5fnoTS0TPMPaV8fFgrwXeCfYG9h
ESpqqgmyhpI5MvCdOt46bIYRKTobRyh76JvU2rbA+P33L+M/NMa8Ta5pCr6PAi/An2YLITtcJUgP
T6hpWFLMkKYiwowz53+ydx7NcTNZ1v4vs0cHgIRdzKZ8oYrFohElaoOgHLxLmATw6+dBqeMbiYp5
Fb3/oiMYNP2qHJB5895znvO5cig68+XDrOEQQO3J/yJvXC6P37WNno7X3UfnrBuIpd+pLZuIGCnU
wU4A2sK4tIwL0yTxtrbyAeEurzjCioBCpvL+Zt9YPvt3j2zYrJ9cubpDPqTO339x/xnYbkGJFDYj
qKQhAEIPOgWWKWyNQxdB0lagZI12fC5n70flzjCtret0q/aK3qNjmPwoRlAFEMfov8EBWeDnpzyV
wx0JKG+FQxGP1uFv8lTxzrTIJc075emeawqLS+a9PBXEg0UAQGcFopf0V7Q5UItwpGLoAH3GGq7C
AGuAoQqBnjVDwwqJ1TwjwCWMtYHJiCoxVWDko4yZu9Z1iK7b6ZCZ8qEGoHzq9XrbS/R7rtD2zI0R
kc/fCuX1eGxTBg6MJlZ443sw9DFaOdcBzEscDn8094ym7yi8jef/9Or0bHyYaPVc12TI+O6Dqkqr
0XmnnaCnb7xquYFXumi2zdB/agWVYCJpABtu+lE6mb7758f+c3XjsV3D9jmT2CaS4N8vkjw0Fer3
1gkMHX7LPLY7RJr9tnahPy1t039+tD+XK892fSyptkP+hv1+LXU6YTaoJZ0gMbXvqqo/oPGGiUR3
PzOKH2Mdfv/nx3tvYVouJtu3BAYgpMVYFt69tVkDM74mzDIg/AjCoEYEJSEaRmuVq6pfmh3LiCCp
aPtH2mNdyxKZl2C3rTyagMvIq5GudRRR/XgTjRY1wEcCb2jAh6T52NYuY8Gau8i+j1qgYBqd3L+8
gj8XUM+xWb54wyzYxu+XrjIZwknljhXEqeau6VmU+5R8aaP3omB0/fFgkBEjGIQRz1udEFQBDS1G
emyLHFGBCoTHs2/DHnSyNfmMM5w7T6tfzISoqbn8ENrN/BfH1Z+LLQ4mn9Eubzv7/fv33DcB6sy1
bQa0Gmjw20w7bA+yCQrAI455Y1MuRgda4VGhn/753Xpvv14+b65k1xE0oF3Leb8fujRveezCDMbF
PdCU8FgMD+XOILOTIZjmh3KY7ozOq1dWCvUhWzS1coQHjcZv+MvVbixX17sVeLGdYZ/TbcexxbJC
/7ICD3oC9AnseJDDn+OEhXpoXjQ/V66/eD/XHziVc8NRH2quVv3lznb/vLUxo7s2gjqXgc2fywqz
Lk8vYz2odf2VnmCNckRMn2xvXwiwuAkjaGEXtEDDZYSjp9iR84ghSex8dhPzAAfN+CIN9zD3lX0/
iIDO/ToxJIx6kqqh+cDjSBhc3o+WcZ0hYO3rkFQavzdO2dAMpDdiDzUHfd/ZJTGzMSO3Gk3tJUrg
WtBnWWEYwbkNFA/NreNvEyzNuMmLx0F0h77xyxNDiWVpAHJZr0JWsINVo5o1JvKVHZIsoOhSpt+M
85NRfk716NGcvXaXLpEbyggPEaB1LhSC36PxHKWms1cjYO6o1s6GGKbPoxIHDXaJ0orsUWoUbhS1
53ZQM3Mxn2Fny4kq7fGYWt7gnUs3f+qi7Nq30CCGuDT+crmYy+Xw++Xi6xihTJ9tjwPEbTH75XIp
E06PkxbaASAo7zRn9h6lwZc0br2HoQN9GiHDyCY0A6nBQaa1u1WZls/9GNpHqMgMl2myRg26YrPP
98Rt0idAy8iwBNx039gf7BngLw4F8y9P3P7zjscqyipLeex7wrtdib888SjHARxSAwY3maiNxmTW
ph+EJNlfikJ+9rQpyHPbvctguWF9yplJl/21862UD4PtFAlNQf3FmpXo5xDODt1ngXpQjmuGneJI
LhV9xfQFvO+8HZjy7a0QWlBXM2sgIqkw/E8iVQROGVphnUTOJN9Bph4YY329VVYQSf1zcUWswMLo
j+Y2NxN6yMyWT1YhHkCd1ZtcfpUhoucNDFEmhSyZh4YOngTPstM+e6LGlFKQ24EOi9dHdS94h++L
cIRciBvsUHXovAg1e/3LkvanXcfX2aNZRQzBTWy+28L0po1n6Ht2kHsHn2bPpXW7ZoucDX+Rn4sl
Mp3Q5VuqTWVVIGpcYz3GiCIyv472MvvL6m4sFftvV6kDR5LbBgsRaxt+1d8XNeAlDC7lNAd8vOro
tkgqXNKZAC1cEotOQvcAeKFauzW6x1EndXpGqV66DN4SoDnnPjHiv1S6f676PCVcTaQvwMSiknr3
lLzZRJNN8zAwSQxEZuqs6NEzMGTekMUG7RkTeR3kvumOfv8EkhdEsj4Al8aH+9Op+n+6mYw/6v3l
uaA1NnSxFK/vmRsF7py6DfUpsCNC4qgRymPb4SpmDAj/mg8tNEkwjZh7bjpHA4Db89w0VRP4k4Nu
b0AWxHHIf9Nbm4bTLofJJD3N4/z5L9fVn7uTQ0GxHEowN3FAeH80y0WcjE7tqkCTJvQAiR2piEgv
9Aufc1rmHWjAKpaYNrwPQ/+g+XtCN+isJUV81pJHMYO7Vq79IY6kPMqBBHMpveKcT3i+d4Ql9o91
MxZrlrtL53f1EytEcWJiieEIYLrZswxXWQuGDFgjxn7/NSy77/qM/BM+TLjT9K5AZ1WX/iYuEYTb
qUVzcRFWxw3os8GzURY67V6g1LdaFy5fAwNUwh/admbTrmrMQiebLBQTZdrO6j1337f5oiJzywPN
AoE8yPF3c1Ummx7W8D33dElXUgX0RkPkjUuksGWXp1EwFr59qbup2w1TZe1vB5CKgR7qV9GdZ9yS
uEPIOp4nJAjDtuhd84MBl5xuSPShMOvXvOWIGyX5lsg244iD8wcUrjkg9JAEwFLeQQ/s1k7f+/e3
RTSlaXjSveFpavpXvZrxRmhbhdLqnBjaY2t2GHFGtBTwgu6i+iMD/xTPge8HjpwOt5N0EsofI/kT
WIMG3g12AkJioF0becIeVxCOacHe/eeL6s+L3zY46eM39m2xAA5+XxuSEocMaq42SEij22QAzZYa
ulZbDw/wTmsYIKjpP7/7bXiGDsHiDClc8b7eJI7W7GCmAdwiAnSnVYQk9oN/SrUyP0JFTcCBiX3X
kee1qLIKzDw/9Qp273jnf3795rsDDmnZlFomOyFmMFv/454qsX4YjQTu0yAdbNwlA1nASNZsGrbI
fvfYN4ALxOEd1Ipps/g1ZoJDjiSK+i9ppu1iSf5A6am7JCm/UIjQODYB7CN0HLWC2slnlD/HD4Lx
36ZCmU24qdzZWbutRrKY/vnFGJ7xx8thjReOI3gtpuCMuuxNv2zsVs6k0kK0HcRjAxVHi41gLmw9
KNqUvvbtZyyLRnD7LiNYr62n5KjccA6Ik2OOevvWu1Hpcq8galVoL4TRzsHtS0IVj8R9pPCU9ub2
K1uraB7SulhFTTcH5pgxUOi6g0AIxxCkEZssw0Bx309H2cwMU1JHBImdaiQy1OP/+1ZHmQJHhKlH
X4kgjT1QMYTVFP6kBUk1j+zvbb+WRQv+vxireCWAR25VLooDbLRDqtXMtVMrDHLk2qFX87JHryRb
jm8nzEIMJIJy+XL7zm8TDpQ6ycWMbYqUYlXoD6XdYZaR6VMXWrilwyY6cBbND6Nj7U1PR2Yzxk8N
jDSTVQzFXPNMYAJCY4iUjKzmvRt/iIvIJogeOxuzBPTimkOmpoyfb87Mn/Yr9IJY7qIe0j9+oH5i
LFPnVnPVkjejg9AviuYyWzEFOAiiHbxeMk3aijiDMAPxipbEXHKKU2Mwnsu437RoWbawDRkV5AxY
jcmSJx9P0D5nlYbtRp6xW5BFCLl6V1vG7laeTaq+Wilg9TrKvF1udfGhwyh2e5bMwO9KZu9AtWWy
Jk7FfuoyE5pGxtXA8YXJPBIhMEtad9ZE1Z9TxE8cLmok9yZQVNnRa+rK4RqGjf6cRjqJxWiHpeWH
T3j+16R08Yq0RrAvtbUGwfqm9rPuYMDn902KYLbKUGA5ynGON7sO25a2ihSjK00OiCm6Env7hF0e
t9aBa5B02DJGvCq0ch8DRYSPyHHat6Nq17Zf8c4e4FIZz8rKxCprIg0PKC35CRjGGZXLonayz3a2
AFzwUew7RK57nFvGKuk4P/kNuQ5QO58RjJnbFHUNnA78kBlp7J2XaMx/ohd6RPdYrWhDGWQ05rFx
NAuQGxz20ajP5rYLZTAlas3oIysb41NZ2C9WWXzy2ghhaR/jK8UVfzR7kmQGl9C2yMDKF1VHR8fi
Dw2UZLjB/Ihwltq5zK2tklZyaOOt4kHTXo5Xnuaqc7DH/+xQ6lDhPQ8Ue4NKHSPZ482YOi2y3LHx
n030XQxhFqAKpd+5HPv7ypj7dakBw/MU8qohTz6ihIVE73EZ3dzF0KC6KxkzGF9gin+V8Zsezc7e
b418T9ja4vZaUkfTuMLWynEdlwHX62w+zChjnhUa8VWW5DHiJH7Mm/4OI4/Baqs76EboLri9QtQS
i/GaSKp+MRAgXyReeiBk5OzbGvjlAd9zmmNeHDH8bS1tAp4XhuIRvQAPP0tSGXJ3o9v6NtUyzF6O
l69Sdl5IY4w8q6M1OfUTZIaIdL+mZ3hi5aC9mLCW+aI/wnq76bjzdSynCAjyAwRiH9FQtGy9U4TY
VkcCKeMzzZL4aKWsQq3ODVECvt9JkbWbDtXIZmCAdefAwlWeS/2kPDZ8lwm1TyjYVsNZcFL7Kfte
Z0hF0fbVZz1JFmUKhpMcYSX5Ow+cVLozrd58SwOSeCc3hTFWWe461ypCigeiFzMnap6pa9cww6wH
KiYsK357V3a9cfGFluKJeMS4U6wwQ7HGtO0MZrrzaahYozrx+uPAAQOV6N54Te1yuqKgirkC5tWg
XIiOVuwBmCPxrOZmajjOriPEmEGCD35p4EI9bbQzbKEsJJCHhf5TVY/05Er1nJl+yE45AdGuo3sE
xB4JqV/ZGJiwtsILuoJTDyfJJjKxbSLmtfYdJoshHBBCXf3RaJ9pyxs7vZmIeorLPBgJ9SjGYMoS
F2tJ95ZPsCMJfYjWUU32MzTb8FRV3mOrjzZv6VvcR0cfn0yQ+YjgJsTvYKmwtTo5uTi2HEhmzj6Q
PLkecVudAIKPh2EAejrw2Wg2W5z07RAPSI2u0V2w7qRbjI8akMdaQ/9hVP591enuboQ4uw+z9MEq
afV1NTd+VZPxo+l40noU5sekKPVjNBUf2PIX4FqGuDbVafQRlYchCX3bmpoYmmdM1mjOMHgf9c5q
jCp1m6amNSoiy2tPNR5c6E3+Xmtq7mbdvvip+JGR/zWJmHmsyZQmtEd7m6CaKiPm3Qhnq9NUUC43
JPmV1uewmcwVNARz13k2dXOe3aO652NIa30DgBnKI6ro2tX2UY5RALfYfGEkSaNNn33I2IW/i7Et
b3HFFPtwbvBK+EZ2kpAJe11cOLagVYNPc6+kgO2KrBVtkikINxPVfuzkpnJN74yArt9WhFftkG7p
e97XwwAXblc12XgE7ofnfPmnGQona2OhtSDdIYHGHZ8Uq9DWZQn1WIOeyAYl3TPqR8QTV8sW9lPD
UkmcSXmdp6rcK1BQS24hhhOQkrs47L11E+rGlncy3dqujZdyahfLSHLuEoUqbx7TN91/cbKLlfTu
qwNvo7WbHL8WQdnpqIYnVGrrm/a3IhN7M8X2W+E6qArTPD76WkealGbBS7cmuHbyypHym5k0B28A
tm7oG4tSioPR+A05B+7Don1wXfKb9IoEd6t3L3kWkVna9/dmO71OVh1uljgqs9X9gykLfT0LpLYR
9sR1T67VnhJtS6yIc2gxT6xcWpf04jh1EI63BilPhno7kFStO8ciI7upaqyn21im7wT5P5p0eN7l
Z6Gj4OiIZ+7K5mQtYusxQreTZ2cQsPJoZgQAdGGE0XroLIR5ajwIHsUoanVyymqfRLFxtgeHIPr8
W9Ol/iVEFiRo8Oy7WV6bUZBaAth3TfJGHyRGuInnUzn59QV9GZJii5AjJs9AXnTpbzPejgRIA60g
CAJT+lj5XnxnY58wJsM7N9IhFFHYGxmqt5uzvINC7DVFvJVze248stFsH4KMT7zkbRjS1UBG+yHb
NA3RNSPS1u2Y0COqaERvmeejadXVEWxivPEK46GmO5L2X3V71yBGsGToHxM0Jas4rOHj6RjurRLr
vVNjfVeLhRGHKD5hCTJTxV+QFo+HuhNXFK3lZkpljQigDwMOeejksUavjYawqRB75j4x7bckFILM
xnYxKqVHU88/haOydsxDjVVcYF5w8foketnB7Xae/LxeZ1aqES/QNGj2OIFmtXoqRaufQN5uGKJO
626ySprF7cHA9mtSmj/S23suJlM/5TN6FRVmcP+JDYY0OmwnV8QX5CQ7NWNvBlDino2+w3hCbFhA
/9HYYsrIA9qCBQdm++poyQvLuAwUzaP7mc1YIG89Co8E+7aD5Drb/j2tEydBQJkwEURgydivaQHV
E2L04DzcACek5o3XWx2KaHqX+yI+U+8LlnEk3VoDnkzjzt9ociaU0I3QFPZcnLO1sayuJxtwbjeR
8IYHzVdHfYz0u64HeOtHNpQh28n2Zezep7ol91oB+Dsktm8DswChSpt8cYdsPo6qx7HqF4/SyNjQ
Cu1Jj6x6n4rWZ7lPEZ/YCjN4Eh79sakfS3jDwtAIVbHG6BDWPNY4ZB8H0T41xfjiGCp8pFuEHqrO
zPsBkzXtIQAzE0FYmzTzCgJMOLXgbcKaN8ynpNXne7MHPCALpX2eRH6PE6kHFf0jjFNerdTfOA9r
G2l250QyHSWofFV3mXGUWUl9Y3Ft5IupCgdYW+M8GpxWnQX+0IPTeF+gA5g4x05Nx5RsDqciyCqA
/JbtC4wb0J1+ioBb4ASIRxmnYi5aOQ2ASzg+Hxrb3MZ+XT6gxgadDQyQUUD/4InCfVPcYP6MLajP
W0LQEEc+1gQ1SFaTYxJ52I/HPsWgHi57BketsYiD1PrkNBr1YNkiSa7b2th0SNaCtm6SY1xM16iZ
q51lzeEnJ0ZtAxNSVelwjQaLey5txcWd2ZUl0u8pic1rKKx73x7xgCiRnye81H6S+8+ewOOIvO+u
byz6F5N8IMesfRgGFJFEAFnr5fxwu24VmvC1kjBc2h7lb++K8XFU0rikvfBf2H38LcG1ZK/IcDfV
AAkG9LEb6faEmavpOGuc8zhhv1i+sk6ksGGw1M1yzyfzkfRWmxkdq22Y6uvaRx1ayiJ6WJAytUQc
P2WjBaBJjE9FB7RAZcPByTF20zb0SFh4JQYJAIrhPynwKz+5ItzWct1CzF/dxgW9ie2Jqw3zIhho
AbgZQYZFXmIJL5zGGZqrcjwWOnFbnrRA1AzDCA6ABKGeeiBvyJL28mze+7mCbpBX1pmtZoIPseSD
1OUPWhn+lqkKIZ6yALIOYveoG7giwtEWuxSR3p0gkQExT3YqGDYdO7c7m2PcBCNDFs+WV/45xL8p
SRETaSH7zkeqMeqdtpfT1O2rUH8qmQGcJhrSt/bW3MZfy4EZro/zdVX0YXrGYs3SbDrPjOCfVTld
pIary6KCm6Bn4ngk6E5rYxTqEq+nsddyfUlwgInQpvZLkuDBaVrinMLF1YRVv72vm6Hdl5GPz8qA
jsuWt8df7e1Mml+bpG/fIMoLkGTDzDQB5Q5JH8saVk7aBzLcjcjmZOBM+ib3zAvDsvE1t7GgkJ+W
5w6l7bh1QoW8PapLzltle1FdlwVkUQZkI1Qnr8m+RF2jEV8z4uiwmIJVgnnYDZHUoZ/dItsiqYJI
i4QW1AUmzq60W/kgUgrJMJVfptgnSDZEl+Ulw6oNC7yfJnMXJxnzDYCU7jREnQiKxKZhVtmQ9isv
OdvFiSyM6G5sYrXDBECAMqMSJOBgThyGrDB/AcKgolrTt8BuNqpj70rnAPn3EiG4PIym+cOVk31X
6N558vBFtBaelGZK1SFGlrnRNfHZQnG8dThRcGgi2GXg/Tu48kV5LA2mYFvvlXq8gaCojXRufJ/k
au8nZgKpuXEJJ0LJmljeEVLwTCoooJ5OFtvaIzMza5a85sjI72ghh6oaz8oeA48zRFCDAOtR1m1R
/GZQtRx5clPz3lBe+8j5nMtzMcgWyWXwisDLfAsANFbTPh8R3VrRlf49SRd+s3WjSN90BG+gJI6b
s2zqfp3L5t6o++ljv0NTvqr1SN63CNEtXGvuMLcXl7S9aIj55MFD7EK7+qwk/8eb9dBWM0zPvrzP
sAptjAj1ZYOrYgVK94XY8+cBGzI2ownYibV20xBMGAyiNSv/l0KL8aDlZnOneMyjr+wXrfI/U6us
GsvL99hqKXNpauxzWWKgIdmnaQvIv5wyZTn9bJTmtSOOpWvsSAiO2c3Yu/SlawlXnQT2mIKXBMNQ
fDeAcWEPb+A9z/ZBbyrzoxe+QVH8Eo14ZsiaDLexmeOPNDj2jyZRUtgsjU3YdoTVxcUhwh2TzaIl
oQl2TOzHdzgHv1k9hZxLY4BAiMZehR2OIATTuNXM50zQEjOM3vk2r0nb1mYR3RGtxGnHM55JoFu1
kfMqBnu4N5P8KHU3P6VN8RhJDl6WsOC+hOODmiwNBZaWbbvMIXQrqb1j0pmnto+mbauE/TYYib0l
KP0Ih1nccxY9c8lXTjseGZ2ZGy3BY3yr4CpWVyNhepGgOuYl+QjagDC6A7EC+AX3s+7+iA36Ubgy
MXr3yALUxL3aoliNXc6vlWLZ8VvxqeVaX8XR1B3FPIw4q7Ry6+vTlmUi2SWdOpkTI9DBaC4/QZCL
gAz407hJQ11gcKArMaZA911SgnfhEgo19OiMywo7CzBpvUiffGexV7YIB1H77r3G0jbo30jE08KO
yjl0MMykd7jG1CoK5xL0DhaheR6/uw5wvllPfTqCY7x4BZcFvf1Wp4kEis2/yp37RdvD5cHx41+U
2avAUaZajyIeSB5jjARVAHbSiGw/Ij8iUCbN2ptokkExsSc0L1eZDdCF9Lu95Uq6sBzrvLJu95ai
7PZzjlNsQc6AnrfEWL7qyI02o6oMho6Mxs5JIHqT9isdwd5F3XSMq+5Bdb44itZlS5n0W9OUTt7y
O11OZ4Ps542wSVWL1PCqLNntVJcTIZM59D5dV259T3HQGxeLSqcQ2sRL+NWy4/cdJImqGnaS01Yj
8IVxTWJDBWo35oTWOq15TCxcz64OEZ5kibE+liMjswngENCVNXDT8YrEkyw8yaRUJwSqN8UxZJHt
Pac9zbr+MHuZcVESQEgvNRzbSnHvcBD1lsNO3oVfpIKa4Mmeq7kBsuHZBMfpvkoDC/TXevacfb4M
E3W8eRyjFHL6qtkzPxHHGnsQ2dQl+qcZYxWpwJ/5G+YXs992SWKcW9VcTMINj9qEAZxe+tUPqnt4
/LZDt6imO4XT5ZhmpNG0Ru1tTKd9quFBP+YytY4FzPw514qrvDjKth7sLDpLr/qqe1De68Fq9h7i
BBoVXr+j42s8N2xVR1LEx0pW19yG5aYI9lQhGwIG8yOS5ukxycFbZJO36DeSu/Qxbzz75PTEmLF8
XF1nAhegmmhtpizRM+ElZyrRYbqnh7wREoZHCu30Ac0qQ7rGmci6VS13YzbdC1xuGIfJk8cHKR40
j8XWMlvvEAKZWddLnCdnZZtRxHLlNlBhsPr2e+CnALrsMmIQ3oJ1Z8vFh61INBpNd5cZPfuaZtKu
Jm/tVU3fSAaAXEfUwSU1x/yiy+It9MvPvU3TZMqfW6D4H8xhxm2K/hGsR30y7eEbZ/54g2mqYGYx
x/fsVhvLMctzC6hkJ3Btr2hrw1SIrEdp29uZhfOpYjGaYi+wKZp28Wh9qZspeUFv8Mkz6i2YX/nd
pt8ZZR+80hPnnszLO4sF2UBTdjZ7xgce7ZYD8U3fVVLFWBtyJldisF7C8JUT0XNBx+ixijKxSWIS
0PtcZ5KRTLs5BsxOeZkdKOjPqqSdrhGE9SRrnduHfCc83k2/CkNlg7yjJxU7UfuAx+vFpAS6E/VZ
MxN9b5SAcYlIzgh7bhoyevt2Qz5X8+otVoRQ1eN901T6gzLKT/jp6utUtT/KHhqZqQC5Z0pzP86T
uRDqZu1STXg/MjVbO5Oj16Ht/SXNXWsv0XjtoSBVe+L+NsJNEQXTYltDIGGtuiV12F2TnSXq6YCc
bhqAkxnMWGTw8yCTJcPbotHl5/oqNssnlY4fw0obdzEI3XNoqJNYWiPONAxU2xzmiMyeLujopovJ
UrbRxpGubj99yPrIui7ZZeHK4qk1jaLazTuG0H0zPMVYNg/OoHNzLD9Oddg/6f6RPDP9Pq/ifeVW
xocoJqrQ1ItXyXRln4Op2MnK6D64TXGk8N8MDm731TbEq8z1CKEGVKT2ZtTTqwJ68hL72MA93yN0
Y2PnXXYuZmRk5Awe3Q76FKd4z+lOVdwDH+axcYBkq2UkneJ3AF/XO9v9I//7/v06rIYV/nf+x369
RWu5hxdysi/m1XvOPzrf6AabwN/VSgkM/pBcGBttOiqIZJOsLSw6WyLLFHSA6QDeWJ6Vd5+oJ3Ts
5JmkcoNqdm9tttvL9vJ6wVm2evNWxjpcjdtxa+7soDkm1+Q6vHifxA+wN1S9tQNYkHbOGo8oP6aP
TbftbUYf26zYeV9GxlUH/Zifpqu6ms/tq0S0js8ET5QL+2lN4zpsNzjBtG7Xqz29fNyrKEFwkOiX
eCLO2a7j57ivdy1ANNxSDCr72qsPgBCHfZj2FlZ86a9TMWlHT5UXbHfVxevjV0X6HDeqs2VuLb5k
FAIrylkNNGjmHqKyOufZoN6qGhhAP2rV3YTk7tor/WWOyl2rhvwj36Qok6qIGjPJP9JJXtsSCUJm
xw3ecsv6KAhki+eUcjMtTwLDR8mTePoot84Kj820u3ZqgyMzuGaAq8Knq/uAr7KpFcnW7dQQrMeX
W/JRA+7z54/kytFHrHH9pGYqAxdqWxA2rQxuP96+y1oujb4ozgbjtIDJ11mLzwWd211jjlXgL1lj
t+/e/SiZjhxme9ikniiDqiAyhIqo4avBvGw35t7j7S9zSBBgYks6xEZRkkouzi4Dwt3tj2E1lEGz
xKUtz0ApU/vl93Xp0oTDg1MqowhuX265cGFCONz//u72HVibZdlnz85xLRvLY7Yl+3U4h828vj11
O6k5VzLTXUdGjQ2nr4Owjar91OWyPem12e8r8G6zTdzl7d9s26T8+d2736UNACdD5sQgFvmHuSSF
VromRqaWpLQNGxpEKK0pA04+ZdBi68zLdN6jYzRZeswYhxCDajMn5+1/v9x+F5H/TUuPDKBbwtvy
hXksvdPEz/g6OiO4Gw2JhNBZ9Qc7gbJFtHqQLQ+kGO//1A7+f7L/X8j+BtIw1DH/N9n/8KbekuRX
rv+//5N/c/0N2/oX8AFE+ws8HxOF+t52//1fmuHo/zIt7EBoJyxshgvvv6xkFxMMYP7LRNJmQu93
LWoCDx3nv6H+hvcvFmq02mhXXIO/GP8R1F/8LhLEb7wI7kkVMB0dLRwi/N+FI7rjE+RjR+aTXqfa
IYekcyB8muW2NO6YdmhMg6n3YIycDIRuJKjrMe0mOdEzrP39YMwvbYs4DoYd6aWJjj13tsag0wtm
oo120pF1gCk0JNGIKA3GzuB83xFr24tiVTZ29KiQvqIPa585zO1oXx1cq9MY+RGqpoe52nDuXMNF
ILPTDNkAIMAcwkFvtxE14GSMzmfPj5ndGi5DUr8eCddALJx0OsLbUrkHUYYcxwaSmGe6dCsdSsOm
ihGrZF7/QAYOtmK9M9kh6M10berRVI62c+t8aMp4Y/q0eqvxYDlhvZ21jpN/ZlPvR4c5FVALI5fu
nIvbkdvUYBy041qSaw5k0TaUZFKFjGdWsaWse7TKX9ulpppqay9TalAmKThZNOdLZ08fGeXKC7G6
D6YFV2noEEPkMFNVkxUPEwbho4duju3Nx27bJfYjeqSN1bjdR8gYP2hbgILM/GI3Ckdb6VZeE1QP
TqIwKJ6yFgZVP211oy0POM126aD6i40ajSgwgAJuAyECRXBVjT8qzJ73qtc+Ie+9tpU5Pxb2CEYg
a6OnMpG7Dgr4OmZfuRtkBKcbAcsxLfUfitd4SmL9KzwL5yLdPN6EI2qCxSt+gHv53Iwus/cuLnEY
us21iLLkL3JO53dN9u1Cdsi44OZgTO8hkfr9Qob5wJAkbJ2nEqt4RlTdwRaUC5ygJiakQ3i0jRo2
e7KOizz9rDMJtZfRsJdDz72FPAx+VWMVMdC4UFjSojUe3HK0N+08iGuzjI6iZ6Oq4RZPODrcenhI
Mn3Yz3E6bYlD3QGqprPLFD43svpY029nNlgE48R4XDXu3pMz2P7GTTZCA5Q0+IrjTLnVtbbFNt3u
40mjqZQz/3S6/Cvwz7el3/Rx2ZL92X0ZiCN/jGtjS8LnZ7MoSWul7cH4A5p7K6r71JgecVd3a9FX
EyQUZT7LnGyMUuiMjbrCf/plkbv+1BH/mk5g6r/bFnjHLd1dFiHPwy1o/WF4oU3nReSrlU9uwzA+
njo36Bak1BCLOwFu1A/tj2UUR/f5GUzNcEon7TrWw+dO17RNltTjhkE/A45efrX7BTWJOh0QYSHP
U9IzyDbvEiNJKQI4idF/XYRmEcPhCMJBWysjYDZLYkVIs7pPxdVIq2NPjyRIxi9RaWVBXg8f20zz
QG0n1yYGAaEnLqI8r3iRFOyKVtcHs66ME+9SyelF7L0+coMcYZ+ImvFqe+FLZCHWk02ZBOicFF5S
NazdZKYz49avSm/PdGEYvEFa3lveua3nDn2RZCLs09wfvPo1gTl3dQiAxH4Cnm0W30qnP1O60ypl
cZsEE8WC3hAOmLR6mSJ1JsENzJiONtbSmKjSt++9EXF2WrtrkSLVWMQpdNFB3ZOBwSmuEqu8iC3K
OOPIPnTJdeZWxmRzdu7sfWyq/2HvzJbjVrIs+0Uowzy8xoAYOQUHUXyBSZTk7gAc8/z1tcCbXZV5
zTrT+r1fYFRQEqUIwP34OXuvfdKKoOSh9OOmglnQptF74PWfTF+vmXSSa+W+Elyvnj13OGVda27z
NkVh4WQHWcpbF6KDWCzQ18YI7tHsBXKOqD/AhmH4VzTXwsRun+bG/SBh+mfp4l0q33r1i+Whd6FQ
mW02EYlCFitBVGMcyZAzpoITFclAczfPFzwR4HUVXsaqqlH8Zu493mP6z+PFkCE7ybDSH4ZqvtQK
Ukdll2caW7twFP3JNeho0e2h/WxOcR0Y4blwMrWhrqMF5rnecxj2x2pAvjfPMAYHTx940H91PhVY
QzoX1pdodRhkn4jf2qPOG/usaPh3iH64r7ahl+1sG/Rd7cGqSc3qAvjhZFdLcUcnt4hny4qRDIoY
hHL2MM1PxAu6KJuozIrEO0zKw4c9e9UBQWp193VBScHps6/PM/+zjSiy6ogyrEC61t2h5CSNcQw/
HFtBhe2bLLYq/8hDkB37QnMS8tqDkXB+LUZ7OqamE20HaK1nhyyX0cbm7C748uclYHuieSNHdkc7
rB47v/3sGzke//0yYH15o/7JZmCaIeKOVURvOZFj4yf714XXFkOSiCEwbina0M0oLX9jF3TDoiCN
doO3nMAhNU9ZHZ7nCeUZAzVs+T21a6CIhW8AW2Ske0wr52KBCRToYngTDWAlZv/TaRDTr0WY3rPS
54R+fN9P1xbhQ+7VJFIa/gFanbfXVdWdDWxiWjrdfR1WsMcY3qHt6E+jx51siHl128/2NRK52vvB
QT6YHXYIWzT0/G3rWqqe5gJcwr22LWPvOsVvP3H6ixR0saVtkaZYJcNlsW2fERUdd1Fca9S2IJTp
WrkSrOg4wShGoAt3fBvZyc8JpdJRm66+NDB6kE8CdYnCs5kH9l09sPaPBBZs0bDM6FQ5rnidYQP5
A7rkVCBSO3PlQvcdsBo/RytFuMeun8CNoeRIgQUYaJ5m823Q8oPBwk/fENHBHpAumj6yKavZkAVr
cWSevUsbAE/q/CUuojrck+8CKlgV47mBrZYSCLghZsi4II4AxzxAnFEJTQxldS44UafahLNGBrtK
cmcaghcl+Hi7ieg4f8pTFoAMLi2fqK3GYxtV2V03+TZjfTqy5BjBXhPZrzIAOF7TCzQiyYDBo7FO
I+dmp2Z/hbf14tB3d0tOnkV4YGqtr1+w+a/LcRr6P//+rvXXm/Jfb1qH4jkwQ9+3OU4Fq576n/TS
Y23hMydo5dYmoBYipn6XxK+iy9LZLfHx9lvV6KNhLNNt8D7TJZohVMUWKb9bRy31D5OYTU7/Gfny
xHsO9sQwEW5yLDN7uuox6zbGcjMIDTlPeEcOWRM+GV4+fw8LIKXEeUEO1EGxVRG5EswkN4pZzh54
AOxXj55DFDYDgwQ93dVIjjYOuFVgABOqIMH0TvuQtPln/PTVaF0APS371W7Vtc7dMD0VALeuU4Lh
wS9gMYKYMclc4Hy6agA7vzHfIpnsIFFA4gGJtqUS9Mkx3Hc8OY9QtTRD7Dw4BHCOGcEZ8b9/4931
PPG3Nx6zOFZ3n4SzwP67UH0dADSWFMEt9xciQ1Nruq8rVs93t1+SRyA+y8F0CWIleJCePlBzAhRI
jMLljaEBepGR3nR5X0jP2JOqOMezyvxdn1Vv5Cp7F3hnxrZxh+je6EhEX+jQl+j/7wHMG7ia8otF
ZXBKSpGDtQIOYZdtcCztnDOBN1SXfHayFwtmep6F35tCludlgLeCZw4OWkaeIts5zsK1r2TmIqZK
JgClTf5T7lP0NzsqS6qDSYKkedsOIhsV29/uTt2oZkG6faNGZMdMkZco66ldzP7cIGM98DPffTvN
tv4w9WeTtEmOK/S668GihT+w1BmRhzSh7btVHThuASJT1rrQ4KqgQvaaRagxUuuC+W6B3QECm3gj
dAQFxOKwUsM569RdUKffyt5EH9hepR6uZlChrF7FjqONxD5Eq9X5OkIJHDCn1t6RVXF5Yf63aSYn
OlWOiTqsVdeB3iSTBmQvZrrEFRUjCBwNSiyE/p27LHKZGsyLoVqsRDMnnKjEltEVTLTNUjH0HvvT
XGBxD7P7VCjYdpbnHQv1bTAAD6jeJVMjk3d4jQFWztJ9Ma2Z2Vi2+Bfd4majkHjsVxccbaGUnvPD
YMPOl8M4HuwJTDX8nbq1kGZWyFq72nv3CVs5jJx19hOJSBty3cmcKltxHDVD0LTwrUt5si3yhbA/
GkeDounRwn0B6rFpdkaX67uxmUktgwbflv6V0XN/U4SaGx0Mj7qr/fulRHOcgo9G4azee6dl2UCV
CHHwJ6qC7keIEEN1KGtqLwnxADi7kVL8MRmcXwMpOZPG4sAQGF4fIRsWwCFSjtiBXFk8hixQV+LG
YQYZD/lohaTwGU0cyrzcE7ixFHl772IIrE3DP5fgcdY+NOEijEHoNNtpYJxRnp/MohFvTqa9jT+r
+Qny3pkwqXSjZvOb7kLrdZyiU0a7bFdMxsyp07C2NO4J8xigznVGWFzSMHjsKkxVOqXrzynH7uAq
EdewLVpWHkGUtD04lxaBjIahcIGfjU8gH38HZM7twKihu1WNuZltnb046gy+V6L2Q99ftTkTiPWX
ZLMdAp1+OqUumY5SxfFIcexFhj2EUb0qb2PDze0r1RJds7F7dhzUsXLGdxh0QKbmVUnGmxv+B68t
i9nfl7rIcTmOrhCFr4bN306kYWFp6MtDffN8PpppReSSPxacWzoq92xKt8Vn6feawn0IMuPZlom3
sWtYmDnuZ9TLYNksYEp7EF8Pk+M1Fyd1+71KHg1dPLk2jmJPbUi9W55MO5VH5cC+kq60X6OQoZYK
fQfJrFkcSrt66dLQO5gt+/bXOus0BCWrnEg0mUBkFKIfH+Bt/xrC4WbmTvQiaFWXfMz3Q5akBHKR
jZHQQNmyZ4JEAR4P4T+cDlS4KCgig+il0sppbkNzDQw/OSYWgU2TRAkSrTPqfAzihmDSi7GE4X1S
42thnIQDxq8LfrBYkfPOxZgVqPYoIvu0EP33oFrIEcqWF9+qh30uTLmvJ9vbFtXTUHQMzIxSvjpL
XR8zxc/NjSl90cmzH62/21yMuykJ81PktjmelshGisHqZgbiaQBieJdE5rLTEKLTBGXCGDZ0Pjzn
W+tb4IIAD1/9mjqfbAe9E7OZ7qM++NSlKG6iJ0CN7q64BGtgRFUei8gZgRZQzogUdV8+R8GuGiZS
jymZbp21bDt6CAdCA7sV8G7sVdGfnIwD3WQhAzWUUcd5PhBp13dImXVybxNhR6QEnWuk190hlI3e
dEAC79spo68xGm9qKId9kVTmoZmxrwZ+zzGDoqMEKn4p7BeTkf7FKwdkGEmPl7VMvT2D7p1yZL1Z
NM7boY9ETMIW88nRb7h1sG8h2u6zYx6Jgv59+o14A3JLJtMhzQyN5Bc5F/M/Z9g2IfrHn594H5g4
ZJ+jlzO89LuMIHdHnBVk6wefsMmgJM2M4a7+tNwHdlxUJmUL5ZoE4quwxvwE1oP8iCi5JK4Gcxaq
c5n3+StkwJ80bKy7ev1VB1wzEsutrnOH3GLffsmLjrhJa40oUm+6NeyH1mydx0Q6AR6PjNDwlkSj
xNQhH2GU3UI7mDawYH+x//9JmvEngkn/KX2zHUOcIRst8XTsUqd8UsYvBZRr22GRvUhEDRtBlDoT
Yy/cQXYMX90l1we6iPXeSPOSiSXnLraBN6OFgiY79spMOP6OBI+dI9l/p1aToLBo9cIMstp2ECNP
witeqzWqoMeKBvXhZXCgkpWlo76Hgz7WzR0WpPK6CA8IXNn9spw0RNNvN3GAsRVZiAI5LNU9GmH1
NIru5BmDHwvXKFheq/ktS7jtKI6k7Jb3epq5ebKh2GnPWoMCiATUeZEd3eI7Ss0Au0wQHCEhXge3
Kh+DidR6Y5jyx8ptnvsuFEh1ayMuvSi/WxhkbqKE9uSgJmoyo52Rg6bfCnTNe6zvzF1Cok50wUys
EAOseNuS79qC8T2OQ4DhpKLn0PyiT2HfS1FFu0kh3yejbYmjIGdEOIAk7pQVK9GFL0jmPOdGtXIy
iAQlpVS+pkln7CtxzImvOaJdTWmDIXfzq5kykPPTpjfc5KgN8BKQ3siowDF3s6pYmx68wK6Vuxwa
PAT5JnmcSHJFKIn7VAviUPuVFU0+NiY+T5FsiJIB8SoU0xoTwK6rx2eB6ubODufp4MAV1TDv0MhS
NmNK63LYDRzenxHeokGZo/RQGLN9Tx41qXwHpAifeTripMtD82rDflgM8iZxXYLzK9ut8Ofkaoz1
cj8O+EXI7AF/7boUs/grjovlfA8KAm7a9ntgLfbR1PN0woVBvlAH3Ql/zHhvpfXHQrN4bzraJAZn
vDFDiHjTokceFsZ8Zj/e59VEFmTh/MlrseyzyZq/uXPxIBrA/25Vs6bh8b5lUO+i6A19X/GO6WhB
ueuZm0n2LUNUEfz/ydJvHrxu/g+TJccxbY5H//fJ0svvovjdtr9///Nw6R9/6v+ERpPx7EFMC2zL
dfDq+EyK/jFfIjQaOzBxzaTCY7bm+j/zJcf/Lz+EExW6tulaJvCx/5kvOe5/MROCYUQipReutIb/
l/mSTZTcv1ZBa34t7aHIhenmm1BH/satCubGMQDfFSdpBWjR1sHy13R5dJ3u1JnQCL0GRK9d4XQx
6ePhPcedvL749Z2vi6FnDKCdNf7jxcmQ7T99++sbX68VeD5QW+TUdkG3+ZrytutE2RRCwvxYp75/
fRk6mFxIOj0UfuIfOYTQTmOwHKxj6a+vvi49XsZs0/cIfjGuPnyNqXkGDSIT1kH3mJTRAsOSL7/m
1tg0NFmlNCg31NJN7HOAPsvRONWuj7ppEhmG6ezNy4t6U2tmVd4q/l0uo5PtJ930oL3ogW+WBM7c
ZBfWPvBh6yxWvdEtWk1FOZvCr4szKX5YU4esfKpeGwvVX5cFn8aD45rfiQqT97O9zjQweGTI648S
aMpW924bV1X+0JnD4+jKbA/+odzOVrJK2xq00A1QcUEC0kDyIW7og2kLdfTchlSNSV06KK3R2CeE
l8n3qnEu1M2gnckM52i03AV01S6G0z9NOb4Wl/An9zAx+UHW85rJQcYa6XY/Tu7GHNH6aPeb6SOc
GrsFBTWkV4WFVBdEEFiaiVersm0bIMtzjQopZPQcCmuI08XGRm+F7wVgnApd/d5DQYD9NLrOqGw2
lg5hXc9lulct7cOyj8jSQ4a/MXB+dd0hLc3l1ZC3sUu/52C0i1Uv7uYthSFzS7JqrTha+nEXRO42
lStlNEST0QcjbRfvWQd4fE3FITlUD1nCqTNAHroRTPlzK2850kbFBj/LndtWTAxd6w9MZ8K3sMad
67x6dFBBPYGM94Ym2M+4qEmKwLLMADgO9UjmzmxDX0Ehu60o4zhFN7EkSI2iGSZ8Hl1EF6CWaRQU
ZWf6vlLBttROVjwRIUbD0f85rn+LP99l6fReJHV35BwP9TZcPlRiq5i0AiILeIKW5zYv9W62J7Kv
KqB1BC+ScgNrn1jbT4HcfTM4DC/zgNsmSZE/qsI+zLo5AMjPt50Ngs7NDs1q6jbM8YaDCy5kTRLK
SOOVbX/eY/eMJ2x7O5om2ZGO4j6k83Q2yaXxmvG0+CNFmj9dlUF3P3mKyInzwmFXhAiu/MZ7ttXw
M++J05yX8olGPHKjZUKEa/P8WGaMsmY+SULkrMzcW0lVI4S1ER2p9lY0Y8+wAbYvfiVoDt4uNVoe
xO5IChqJdogOIeB4W+SC5NiL7KUxMecqw2IIcUR480vZKO81x96jX5pXq6MSbl1m3pMaZqJ1y5/c
HQUBrZz2TcUJa4atvCsQxm8M4oPWIxh38U6p5n3wenFx88OXfgPj3CbJChDZqIn7jkRLxunWhqEr
4s/VgW2DHrDDbE9b8qCW6JgjhqVUbg7EGEcxN9ATGrQNguZ3cOmAjFy8lvP6D6uL0t32jujATYgW
AeeLtkgDCZIqporieEbx/eG3nPMLCLIUb9gqnRjFnhP8RsDYHX30+nwc4Ipd2y13TdZ+y7nNjoFD
p0GQdNctfU4+l3khwgVKuCapObqzXJOPBwH60BHJRLMpNcvqICNEjnhH0kPUjFT/o/Wrnk9CN++Z
6L2tVTnpkQXkkLs8GhKkYC2LB3/9IWWtUUShn0Nc3e0S884EEUWMT+M90oL6tbrsSxpOvZoep0F1
9zOQvO3QNAJg8zM9XPHGhJwUw1lNlEvFqeEeM/vZj5ccW4q0jRobkZgPA+qwBSEAqW7RbhzMTzvj
V9oUP9bOoSLkasrULmmKLRSMYZfI2ywS42BLVs6Bg1/lMcAlkE+0FXcjmDZWD1yMrv/mTCbPgYIK
MQn6i1AobFLySCQRvYavHoiYEq4k6aEGh2uH9OToYah6JNAe2wlahY2Hwnw/jOFvl4DLeMDNecQx
yeAcXMSQfeR+cUKDuinCRr977h9D193WMii6u1zR1FS0cKo/YVnYQBSBizdWfxRj/jIB5t1MRtMc
imzIGdVJ/9EDupcWSIAzIzkta0ZA/4vyb0FV7LxFc4D2O7OMDWz+YlcWmCa5q4cYVpWoXIsQtfkU
BGi65JZRar+FiIWu2EOtbofGeCrmrtxoi5bhkv5cVitmxijykpBk49sfWLM+nCZ1Ni46W8hJDqHe
mTTwpBU/p2j8Mc1xpSEW9cb0oIcKfJcJNVfW7cWJHhhHr2agLD8hB0EziYuTUFh2GbqSiZYHz7MJ
JO0KxCDOkiNlmRMUmfKIlpm8VUHiDMCQcGN6LodDom41Rg0y2nzm10A4SPlrLR5JZyIFqpHp0zzR
VW3fGj3Q7aUGgUhLy2Z05gORcNMZJiMOey86OilSgrKGUug05OBy+ikz+VJr9qLFplufmxr8Fhh9
Apf+eGIAKo6LbTu3c7ClLrdP7TcOX0dEz3dVj3QrnOeDv+TfQnO17dU9WOVgrV/wadFxJLWoaYDz
QkQs2FREOz/MtElQu3Zx5qd4HphvUzbUUAAd9yYsBReBsSynrAvr9L0C9B3juX5rUPQdZmbGYAOG
Np8ORms+qLSRWwaTy94peSagqa+ZQ/7NMLwjcUmrhBq8E+XLuZxxmAsyUi3zfuWF8OS8IxSfz3VV
TQDN5Jkz3fDXJaOQyNDXIOO5VZylyQWsd55EA+EO3sQ6gGEmZUas67E86SUyz+V6IUD2g/TgdId6
6Q5nTbD3Mhb1JcufZIVdJ5TRxyA1oqIMJojwnANcgYm1zq3DjdLei4lUHh/v/B1EU0qycbQzwjVG
uzK1vRdh8aNSaX/uXaqvITNIO4JldTNJioqZ3iBx9cVJVd4RjzEz/7KOk+gXGuN671lkuKrIorE3
hqh1puI4GsZP1vw2JsbjQXSDFwtyvc6+4UK5GyO5zXyXPStC0N7UIf7xGaRhjrzGVvMh9dqnAnc5
Dq/8BArX9FDQm+v6nYJfZVKN/tIuhpoxc3NzIoWc/UsNqIeh2yQqWBvElNaZc/ORc6GaChw2iao+
mzIRp4KfSUMEHtAX7MfgyTv43vjAPGMXOLkFopciFlPhC+dlkDKNuhsjNZ0DxyYHnjGW8CXzmAkV
u1OO55nYHsazXU0AZm4fmddtu1Vn6hKyEduoPRlzLSdHPc+SUS6yU7MfSuYy/HP8qFtXWHkKIq3i
fEhqNDET6bBJdk6RARS+bZ+LWYK+NixqwsjOaZtXL+mX6nGmko4R1d4tUeaddI+4IcGlX661u6iY
dJvE8+yt1PoNvRa1j/blqfYLQBr1modkMTdOIm/TqaHemaoNdvABEIopZvES4u1ZJx/MVl5TRuhx
62pMJvWb6YQ33SFwHaX5Bg+S5rbYDBIRwtiiPu/nXhNb6HbHFBzvMtDi7hr/nb40lrciGHcyIsyn
ycVyLk3QvUGoPzTu3sOSF0jS+/YcUEd1sGVIqPtAJ67TEO0+64U0GXSlBA8yoDpHtfM6Cdwwdfai
asPeDpUznFH+QOdP/R+RAuCxeIjmopBP3qR7vFMj7NSSx8kS+dsC7pN/OEh9Hb1TB8o4stMrYZqK
iCQzzu3hN61eY78gyxXkOc6m/NNNDMx6sEx0qCpgWifROfPZXQ8RbgkCy6f1lYcVhlWCR6lGzWBb
RKvkiM60izaJwXCzMSsiJIopeyKouz54emDOadZHg6zNc5LT+qDoq7b0C+eTjm6EZwdnejnBeRSf
OV7+00JKe2zXxdsqQNDM9EAMSJIPFRCirSFksw1rD7gcBzd3lE4c5NV3KgpMjprFJnCh/rjkGVbA
QRu9QPGeiteaxTb2nZ2sCEyFuf1MVnJ+KPtguBjhtJ2XEPBbfwxwwpxb1f2genjL61LxWLWXdX4R
9akbk2xojhIslA/sFIZjvSPJyz0j9jioOp+OrddP+yJAVlDp3D4bWRmcgvKbMhgs5azlfz3U7qif
7NoGdYZVapOud6HdGDwo7hpTkQfE1IvSwsX5EaQ1t3uliTYwDVrxfX5FXszS4RtwOiK73Ai9RiKF
Kb7ujrco6WwKPtKKjg0kAt0TwMjJ6k4lozrPj9rLeyQR/HUEe7yUs/DjLu3kpdeLf+qWteRLzXPi
pxrNTvAmILbjfAPZMM3cJF4NB2JJzzUyl5zZ96av3E1HAtFJkAeKkCJ6q2HQosNx2r9u81nSkWXh
yfaR/z1Q9oeEl7Ad5uqKcuniO06/d5rlkguPQsgDw1RBOk+XxTs3JiV14BFHWo3XOsuHk3Q/dMGg
0S71sKvDP7rvjfPXhb43FRhcr6dRL9yj69kVxdQ/LnnVv+HomOLR8P7xUu0DSMPsVu2/LokfNJsi
BysO4fOrSN8D4HhiI23PVi26s4PiHk9B/cMj0W4TKQV33MAPYi4elL8Cnq7y3f6MTx8IUeaXRxp6
Wx9fFe4S4q1yox7i7ptiMTonhP6dibj1/vqK9GUw1zWrNftQgRmgJXOhANRREExBTSIhWImxh4vk
7jvcZQj868cIhd3B9Em/Xoh6DpienIf1e/97+XotT2nGC2Oq9tH6W8hKSM5+mt4KywdnM5fohxTi
Uz3zE5P506Xtsp370DunZcYGivjxvjaEOEjfZGeOgI53tY2Ct+m6s9sQue1m5ftoZR17A06YkcAZ
7JXm7+pYJQ75YvQKdBbKAn6c5GYOwyeOYih4VvX71wWECt4WSbWLoh4o3XqBDbcci97eOS2Jct7K
mptWYt3XxVieasfwT1/b2v++bHeU6DxD80q/M9fL0ldExbpQRkIQI7NyfyQgeWILoPplCbip8MLU
+4Wl+CiYIS5LNl4Kf9Bl3EPthRuT42j38zgqBjLODCBIUcwaYLK7ILz/Unt9XbRh/kTt/Ox1oFa7
yHqtiXNg40z2iunKnJHDXDZwmQZclIemhXxNUXpocT0FRr3cSe68rWsJUmMyy72aKdriPH3LkEh+
n4qbkZJagWiN6guoSGCpH+7Qr0lXXnvB2PAkiyZ4ripKAxNskSSkpmU495hEinVV5r+6hgDbaEAe
WfXTtnYXQs8nlKt+RlJ0RxXx0kvn4gUC6zVG9t1kl+LS2B+k953wUPffMeAPxJqjgkqZklUp/WIb
c/LkKNit5LL2hci2Y9qOjABMkD6u9xt32Ys0dXT0enNGnIzoauR4Rur7BNVanZai+JFobX0WNUoL
f/zGoNe5NTnZgl4KTskWtjyP4IU4PE33lap/ofxdVvInkqgOKhaNneEylviaOju4G8yujCM642QR
jtFVVT8ZMDmX6gFjp3vjBLJqkvQYN4oAacmKWM5LdUoRd2CLsfR2Ef2wF4J6ggxPO27GoD9wuiWu
rWDEmDR4mpIpuQo3vXnjj3mS2YftQskwO3+fTiSbRv6P8Fsu8NGyK4pds/ojEaqQihjZp6mC8FzJ
Yr52+dLGCwqNw1dCuCwzOENtR4SudnaR0Hio5HSuELzshiqbD4Hzp5HFcvK9dMSXTLbq6ITGPm+T
lxKv3F6YFBgp2WM4wgl5czp/ILBq/ImFtH3wivabLEN3K611w11NP8z90B4A9mDCyGvG6gFCRoOr
22xjJG/YsmBSg2Vg+c8GfzljVO0IlUtfvl6iFprPj3Ue9fS1uMxzP5zT0SHIHnrvrl97TMPav0VK
wd+O2zlq8WyFURs78xroYXED5szS4tQVWOhYuRvE0HjKJUxQPEDRepnt5pFT/fjXS/ZX07Wy/Vcy
bgT0BqhdXxdz/Sr0UeF1db7F/8pWLx9bVc6nr+/jfKzOLcczIrOAHrBzguOB0UZx7S8JEGZBHfd1
WTVcxPnSNTChsDIqZeTq0UE4fxU9Sct/+uur3ELnTy7U29dJp+RYE2hpHabJQl7PjeJb1i94P/JQ
KY0Wx4fHuwrLbEg72I5pGGJG2CaWTbtlLtJjJfjwmLb5VLlRf+S/R1NkHQzOxcZPJOsHomkLTvaQ
rIQe+gV4sf3fwzxZlxn4eBiSGF0kCxbYsd/n5Y257Vla43Dmbye9OMkI93RWeindY4USA6WPlRH/
Xj+kNT9rqIml4uN6FLZI9sOqG/PQRtxxt0Laxs7Kqcfeyb2RqX0TYmMNuz1uEDAaTn0RYU56PU11
2kfjLqrWpUY89g6DPigu+z4Tu7y27VOQBrdMpH9oamUHPu9smuJKYp0GTiQJrhpes5T0QPRJ+zns
cY159AyYUzYbRAPZXs2FvQ9ba46b9DVXzu9+Bn8CIrFExQ2OcKWMiumQRRmdnha2UEP4g01zkeVx
iAGi+tugnYDTkFZqOcfIMFPGhIBHHS9ButlP4xnIO2t5OBe7CiLuNiAgfhe0GYo5R/Wx423ccc0J
J2QJSeLPdSLZRflVM4BkpMF/P1q+eWNwTgm7gpT0gLWUHh2eoF3VMm83y11Fk3fHT6a4yXz+NIaT
Tbksl548ygNo6efJwi5H8ZruU/iY2xZlPNSW6mpDstgGRmo9lLO100BmkY+pq8Ob41suS7lvjzHj
jI3IovrOp1eaG+nvyaSnO0b1dWIesHUa/aHGCIWWTpDqkGq+dMs9EsjL7ITOpu4MxN/NMyAz5i+V
9T60tH3XMrYYf5icrnEMmu1NL+pdUBXdMJeNjGhSuuedpuFMOahy8cxBIHXuullDIVDyuV1gD7gJ
Ox6WOUQb+sW3xV1ATTy0nbyb1g+6nt36GqS4x4W/cX37M6jDhSH3W7EiIXIdvDL6efPc1trL3nUP
QZffjQGtkGgNEKbdfF8LAEE9xnK2DAtIQhLAo7DsY5FYd3nKblasYZU9mcHN9A3uT3AyrBl+Yk5y
wBztcL7Texyaaz3AtZ378Zg50JoZplVxb5FKjAn6iOLghgSc52eIkr0pxv1i+Xc+rbi2NRmb6KoB
tAuBW+fJ6sPsZwQxi90QwsjUxARvvpt95PIz8Z5kCAGo8LJha1odWn5GPRpa/852fhtR98ux5b2N
Rx2iYplTGH8X8lH2IjnNYtjQNYSTS3kAwGWkgeUFNI/9ecvPBongEHPYYibWjK0ppGverC/FGczf
5sNr3D/TZ8GUkOiI4s6YTe+qhfxWpJ+cVCXNO/QUXcbd3eU7hvMc2fBmK8fZLGTpgtyMAddVLy0h
rEawPNeeiUy3hy8r3OLSq4+y73jSRj8hce09tcaR9oATd+3srFztZtfn/rlCqWlW5RwPIy0BVxKt
B9EAMgJtlgallqdT0FfvkO4wkmbOq9vZP5VDAFw9IrWTS/lWaFrlVo9iADb9BWxKGXcT6rGMbmIx
Wy+E09fNHIuEZ67q3ZdERWAuggE0TvaSub27jVIILUCydggXQ0wVs2ShKH4Ia9oMEBLoSDXL1mFy
srXqW0BjZKTqaTuH8O8iL6G8vGYu4yFVHZeiHHYhsnfTTLpn6drfSAf/jpZ/ousmweCxpLfSv7cT
9QdZUEpioUCQVRGDGaYpM6OC3UhSQaWiJXY21ANPP7VHO8tzi4Gq2NuZcepH+sYRVNq975TIOkuv
2YxWtGJSQT4B9fnZGu3BS5JdZbUiTlWFUW6y3D0QKLUJhgP1xycP+042Jh9jQbSgNG0O1xLMnP3g
6MuA+2tTw//ifLbxm6o8lCbDilZYb6AucKcs4WkJq6sovJMLOokGXlbuCBy8ZtHSHZA0UNM8tGCk
MMH6qLoBUfoNkNes4o3InuvK+WM3C+EksKuMYPw+wpLaJBjXT7rO7+QLmdKshheimZkA1cTkBdA6
aLBU9V0C/KU18g8TnA/pGN03hgjgBxz7AUm2eUpL41J7EK9cche2DtSrPO8eiN0sCSpcNI7ckhC1
feWBWa1c29jx1DeN9EFGFc5+KqD+AyOIhzz67JKSd2ap/DuRLqdhfaBaekQJ7gKCSzZBjfS194h4
zNgnWp9Wb8F+ibwFG1wLwrOeYUa4GbYdXFE7kprINvSZOZCd2+fBB93Nzxp0X+yqChHiKSAJ7EWV
AeOgPOAMQZEonE81d5dsLs0Ta81umfTJN5kRARreh78C0ArAIPPVyEwUCi0jwDZ6TDfShCZgpz+Y
sNXgZkgvpHvv7RBKPzfkV2+AtNyGmVuM5KpoC4PM2XXLXOwxLmVQiXFuQcd5cYMSPUuTxmE9TbtJ
MoGU4EF1u9JdUsmiGoRl7M3AkXEDMTc6iyaI/5u981iOHNmy7a88e3OUAQ44xOBNEJpBFdTkBMZk
ktAacIivfwuReW9WZVffsp73JCyCIhQAF+fsvXbmEEQMp+yC3EVCEMZ8z+r3pc4kp6YgBrJWxlVM
g3PIinfrI5GZeS0q9YpsN/YbWVoHicZxRmm7QZJgE/lKpid4bBvLU/vFGOOsah0AQDGqI3kuNFYY
M3aGovIazf3Gzb1veCqOJKKNm2RoqPa41/RybYT6lA5LZZWZu+uUFe3O7vZfN2fv+y/b+/kXv/zw
54fabGC8YDsWIpdpDVzraXlRdGaIAXu5G+sligKqCFi3hqCCr0OKpM/MVl6YiwP7T39PWAn9b9zh
1fnfz3/zp7s/nm55znIpJiDodBZOVnHhmv2NMRszXbzlBZeb8//+evjjTfx6vT899W9//uP14H/r
qObIrx0DItTO/zgs1RwQv5QzZYKy4fzShh0Ze1ASvZ+H4hHbWrxzQr3YWmH3QVFs2kPsSEmZcBE/
srreVIn9YU/pXqnnuC6ZDU18llNUXsPiucjq4jWZh+ktgk4KpNG5dEUv95rAD8lmibbL4LEa+v1u
UeftRe2ywen6/i1Ytiqsn37eJK6NIuT8GNWBZ2zOdyPh1bR5lr8C0JxcIF7OAmUdSnDMyw//9Pvz
8zkFFesfz5Itr3b+o/MN6vp/PdOPH1oza0ubKPSKOfjX3/16Wz+e69fjv/ubv/sZLj8X/OjuF6hh
oNQIj3LCB7hgHCIBraH9N8bhfO/8s/Nvzw/PN+cn+PXw7/73754q78uBdRvHAhLDWqPRRl2JQn3I
p+UEXx7/7Q/NqmHP8ev35fJP8a9/Oj8+/9qGaRH27mFYWgdNzylNv5q7QelMP++ef3W+kejltFo7
/Pr3317i/NDUoZCcpVX/yzf4JxUahjSU6/+9Cu3ps8nLovuLBu3H//zUoDnGH5ZjLllDOrskTy4g
g58aNMf8Azgb8jTbMuxFZ8Yr/WQcWPIP3eDHP9kHixLuJ+LAEn84wiMpxJISOYe0nP+JBO2vLmUp
SC80ULPxBi0TmMLv4Tmuofo5xk20D23vw8URRaFzNogyTeAv/jiH/ttMod9oCligbRqqfCokdLjs
MA0ghvuTrSzoVS3omgb7CcTsVri9YA02UtiszRjSNGrO72wZDj3bRH268gr3pdZIGc5Z38aKvpCT
I38usZwMLXwXGC/pOIVrK8Wn4BbxY+zSiMloCZMEcowzLL6VqAcgYzAErRTW2ei4RILHl2Xo7ocW
gqVGCM5Gac3tn86AvzF/n/1xf7JxnT+otEn/JEAQtIK9YCX+9EEjtN0gnl1vP4XWfuxcQuISl+1D
LGHFzYREAg+Usfiw9OyLHTuRgs0tIXv5qgtY0MdVxyKdeHg9/8otkogyNazxH2SL+ofQbZFTcY3r
jWAEwqIFCTg3ntMeP5bYpT3QATJcD8pGKjyHFqHxnYkALWW/h9tHNzfnnpUmqDDhQX36Uzk+KnKU
R5EJsZMVdtYYKJ0d4l0pVi5YOhc+LOG0vpfSQnDC7mUiN2gB2ewj/C4FzhfMuggnXPjMCRkOvmea
mG6d+MtIpn1RDbfK5gBENOXWBI9P82ed1bepHn5hNm4X2fZ9RZiMGEa1OM+ILrDS1xIzhE9l9p0i
zCKQwBX+D8fqt6yf87FyLI6T9HQSf+zfTkqdvquZd2iKooiSiFEHD4mZvnloNFQxotMmIdlvir5f
UdmUa4U2OS0bOPS23LeaU/pB3+0MNBRAw9yVk0b6vmHFFgxCrHF8YhYil0PW7svY2tlKWCyQdbRS
SZTkcLDDXYNSj/4n5Eh3OhnPSgehirTwSyZQWauYyIcaHrWflJz3tdI2DQFcm9nyvmURJBGzqV+y
qLi0AJuyBZAJwKnejyQUWlE99UNxm5eceM7IYnZSZC6lb4DdboN2arfyYsmenoS9FkZ2nQTaTQ9Z
WdJ0H/MLU28Rzqgqwl5kE9XHUbQKyjOR6510AwVHMEFpj5LkxvPgKVjoaNr0C5vIUty8yz3OmH84
Tlwyv19SJPLhFwLEgmr3t2y01jL7fnIGDyNPNawbnQ6cG0picsFhdeK+s9KX//yC/yU0aBmtgDeY
jFuS9NXfpblSGW1eGbyiOVImt+3b2UV3A+qBHVzRP1dxcW1qKWxTt39JJ87gGCPyinogpb3CPTRx
+EVhBirDXvWv//m9/d0567G252xB0Yqv/K/jiwBWUqCE8PYOju0WWJoT8daYyVo/B+JPx9lW0CTz
fzgGf/OyCJVRUjtwceD1/HYMvEYINxtgRtAc/Rql+6BXjAc0nr7amszwcEwxVboP//mzGvpvfs/l
CsUIoTNNLtPUf5mjktAQ3sCFu9c7Q63i8CYc6EtFQ3aJwQdLfGVkyGRS6kWPQes8pOBCseXgFoac
/mUY3jFXs0KE5jH6R/mVnQABTxhkAp32ASEHlxlNc1xJoV8kEztBZMarKrPReNr5LeGvMTKU+Llo
tFNh2ReF4queUPSuaV9ual4XvgmtrgztRVINHefmLdUIhLI20Uxplh+AW7RsYI8Fnj2/fEPKivav
AAFiYpCnmBr4dYm0xnabj05/TKt0AIc53HhBzRY6wJc3185bx2Y2lbyzIUV9mtYt8UyI9FaWS+kK
6C4NuxTLZIdHOh83bpr1PpJiO85I2OS0zMb50gqZDOiG0KLmsFX1VgNR4hOeJ9nrTA+mKh97Y/lb
plYa49Od0zHn1BqUHhxiD2CceWMeX66szRd7mlFbLLPDRCsOeCS2VW+ru1G6R/vql7AX/ZHWMi3N
fPUPZ4SwFnPgX0YDoCoGXEdHOMSde/I3g3oggqyP2NjuQ08sirNtUiiytGbYYUFL29w70WWb/Mio
rky8u37UOVfzMGsUjUN8kCzlMcEpirt03QlbcfW94QJCzfKk3+YJExFrlZWkTjf0OQFLYD0uyct+
7BP2utgt61WGzqYlBKJPinWEoxpaUw8CVX6Q9EpDFKH7BPdyJaFwrPOsQ/HmyE1ArFJLUB4zSEj4
Rj59dYV94UCGXIOh/0Zpo4mGO68ECxIrslHLttsJpGFX5Wx9TzX0JEEwPRAvrfmMWZuS0wlnH0qA
eyhnl5ks7twa67E9YuyuylT6lSFevD4btsJySP0ExpT1HpXMRFtLd6Ya2bPECo0cQYNBGZgWglYU
/TZS2rMNr5/w4Wnn5uZjO5evQYlEtWnlczO1hO1m8X2SUMIBTFrbAUT/gI1rRlXLbjUCUvoDusqY
aB3nxOvS0nG8fdg3hy7H6Qx3+95Mqr1Q8cbV8xgh9HDVTEm/xqsBQpavynrqhqwls1zdwcH6muq4
3OVNtS2qpvcN4qvXpIHnhyCJThEL65UjYZbaqbFNvaQiBgCD6wiTegzgiTvziHvMXvo1KXhIqklW
TIEkwIWthSy+qvQwjjlnMv9LRsD0ztLMpbJLYb+bSCyvTWNrkdExBVQ7ZyNy1y7bvj601Q1K+nir
ZmgmhISsayxyB8KsI84GTgn8FBGnvxVvh8RccoJzsipI1aAXIY5NIXWoy0zOJqJ1N4u6jWsRuEGA
+MskqXtCJweJmN0naEliGg6JHYlVnUJ0TWLIpX29pwFCCkm1HYD/RRYnw0SZSXdK+lpyTDnt9rVO
LTRwy34lJu8EDAmng6buyfj2VpXRPOZcrrCXzVM0OBp1vfRotGJ+h1FqpzwNU4m9pCE/yVpe23qN
/tpAipqiIyx0Zpd6rBkF6UNDSB5AwUxrWcaPRTqieaSNN5Q6gIGsehxF7axnD/S8N8LjyXsDUzLR
UhYiDj9ChkZRwoEvCkka9BVreTClwwRaQM3OTRlXR/KvbibVbypNe8/L8cSi1We2cfzYJLCyGeEj
G4F6VQL/KYzQVd7o+lE240XrUC5UrFAlq5USpNW26LV7M2BknguGWCss9qR7r7IkPiUuKaUtxrBW
U/2KxmvkW5q4nJs2opfEVd0ZyZ6wJSCJ/vhKGFnujxReq2ASJFskOAsShuh8R9H0tTHL1sccl/h2
Dhq5DCrcCZn57nVgWvrvNaPNoRm4jr2x3QFsuc7q+r5w5eG0RQp5VU2mIJawuNJHfDJJB5cgekpz
9YlSDyi8jmvFqHC7Hnu7fu3q/sFrxVtqXaT1fEGeEcJpD21tOjmJ3zUFdCBneM4QhvZdwKK728mU
NL2xIwejQM+TKHrvEyKaKsofm0w5Pt6f99QlwEqm433mkbORkzBrmzko7VIp9HDettBccdM12bye
kPttQhKvfBxzO01YKL9slJNZdqmK4IHuE+yXcr5WLZDWSmSvScG3E1lPlT7kl9AcSp8mMNEGw/Ds
CWYTLdHTU6V5xR79MSQkoz6B4cBkye6AcuteGztYL9MqYN9Ia3+iNipwi5DYx/Prw6M7tC27D3VX
ox1PLC7mqhSeX1uAY4kR07rqBsl1sjgq0I/CDOmQ6NStWZMo4TziNi8QXxA+Uo0xY+TcVn5OzuCu
dfuD20XZBj8XOKIoeQ/ih6ZFsjlMDJqReSpoAC5CCZ/Y526ksmpEyYMD7H1MGpvYrc5mUAjwnpTe
RLFc33SqLtcS2MVG9XSTYhdF/DA8VnCMSK8CJIvl5qI3yNvBdppOeF1GjhVEoG9a/MZVTphDgslT
YkfEgnwaDeZqwjUf26rZWaPB4df10D+BZA4Pdpvv0jp2UHJNJeK+ulkBftrquX6p035dsY70ifNs
fTmbL5VnvRIkIKq8Z4HHvBmr/ijt4qIyww8yUVUWfuQWQbUk8hDNOqrHrqITi89zsfEPFyJon3XN
+wjyeG/DjvanQHtKbQDUSNQhD60UaYG4tXEvvKhmesgZXvwpc28Sh45V52SovRdQAdvIlKwdz/lK
6LL60m14o6p8Hghzw9ZNDmsRXZdm9BKEoOaPuFdBvqcEcySmtzOqEQFKJPbn/x1wOKzxlm/b2dtM
I3E/psfSYDAkLHS5monaWgGGe44gvNNZdxNf4Y5ZNY6FQrDHG9VnW3KPIgzttIiJqfQLnTG3Q7JO
OivtqXTYA2V6LnGarGtdbgTigY1uIfBjjKMWQTM0dt3j2Hhf4/Jis1tyqaE+jSr6CHBeiE0OHyPB
ds1MgBsMr51Wwul1XuijyBetOYHEuMuHudloTqf5Qpu9FZpt1q1Nnr+mpbYzmHOHKUl2NvwBSATg
rTXP+ATMhbBlei86+3YYcA45VBEOWjW+dE542aGLVdDivYKMCax5jxOBjQfCSTZUxBVeu0U0DDdr
zTSQrXvHIsrpKLriYC1KTI2da2tt4cjqO31xHrIB/ClxkYj+0NgiQuxseWK5Om9L0yR4JZ0wMMzQ
gfwRyQWuyfrAx+3RfEXq4nzv10246AXzhE4MMmmcf4vETbnhbipoX9iLQs5c+LD2on3u5vIaysV8
EZ1VcnmcrAB4Gst32ZOOIYhORsYPV3NvuXjG3Jx+b9Zdn8U/KSLaxkV1fVbtYQpj5hhE5EcO7VLy
OHa9Ka4qifWmMNfQxSh4d+IqERFnaP7IKc60u2RpdojB/T5kNSLRntewbNcE+8J6UYjTjRSZYfpJ
h+d2IGMXo2TxKUnxcKIT4Res9KeQhNDximUSMlonuh3K9rFo6ROm8ZFa9GczjMcYK5zhine3t9+s
CwBuL6nySJXNy0+RhbcCtrMhhpztD42wxIiB/KRXqreZ1/tH7J+frKFgAS3LFCtaJ/rM1EcxzAUK
2kyYVhCVMJh2vAoZo3IDL/uNfd90cdb7DGZfbJQDy660cSP6JI2w/y6sg9IwM1TV7qx/7Reory3G
YCP78slenKXd4jRNOdBpCyiUsEMCM9EMt+SnXJxvigE9MbKVa9bdwfasxZp7hrFskLuzOL4BhTav
4ryhI9uUD0nafYDYwxe6HN3zvfO5AirNWMcTAQA+SXh0txbXapRAQj7fc63epMyDZDIiVLttPIQX
DZGf+fwNvayBDSE6gFV5DROqP4MqngI32BVLQUNP0q9EBQ9smPYWzWg0YPJSdOEjSsZ4N9keYkpd
7uOR2a3Q8w45b3jhTtR3wg4yYqwgsHERHJKcRRz4ecA6LN1W1pI2ohdyI8X83ZqGw7mGCZIEjECJ
K4dYRLc02LDFcjs3/Qu7NpZHuqZv7BmZRcl6UG5Nxs3NYLM9Cfh6mi75UhYFOXAanyNpLn7T8AE6
ofmyGg0fpw+LG5aYFw7by8YJuBAnWkm1/QUSUtwspb/zJjGoSA+zK3I4825P1CY07WXLPSue24jx
QuaqO1Qid9fj8nJktz3CgSdfgrDopYR3LnNpufdQ69kbhlfWtSntcz1LPtog/bLGeYNo5WCPfL6k
uY50zVwNIcQ4gVJ5E3f6XSJcamwDf+RMN5qireuVzK504OgdMx5uYLdrVWysqjGckVlWKwVSZG3Y
XrS2ycXqYMgNE0s4mv90gYN7iDL7ZEIeSTQplMn+PbexJ8ZKHDJK5JcivoSp4a7zANsZJrVVhIJo
71BP7d7bkh3UcsaMc2Sv66WOSZLrJo+2yqB6ADWm2kg5rq0GxlSou5iTlnK0i8QFO5meHUbJNd4v
ZUUkwGSODuOpc5rvgU1FoBimY2WErNcVhQo7aZ8Dt0IDydct9fLJ6GeiW2uyhhIUuA3qUiCMzNpD
Y21Kk0UTNXcYFtC1V6nGm7K1DivgoWyPvcHFfT48JLZcxVFMPnuQvHUcCPiSxZPQmcoSKoODhJOK
z8xP9RmycDDczQSbAAYnB0Om5rVmuiddUjiJa1bTYPXvNLQc/oiNCSCI9+AkVDEyO36N+/ikAVr7
cdalI8kRhq78YGR1MozE1xn61zyzfoiQMyyFkLTh5CHzBmk6FUf6DzqmJMD6iYUpdfkdu7aaE+rg
YnRcDoAZLVvqpRLj5PLUNNZHVlEb8oLKp5D0GWvEk1j3kUITTUbU9vyVxhgENnRel0IlvlTWOUWM
PIFnK9N31rYlCx8VLbnQ1HG1OfXtFu07J/hm6NL7fByvk5LqvCrZy+Wx5fq9TmZONs8dzgLkVFW6
Lyg2+LB6xGbmhPfHjuN6Lm4XFOOobA+HDpkHeo0F3JwXS16yoJGMk6YmDEaMFIbLigxjmusdRSfS
YEKyCnoIMbjJkrfQogpjaJcQelK/SZBmotwNiNHaoqZnOo6cYz0YETR8cokS5SL3jTExWkW3J2Y6
arGqRcHMRRtTrCHiqsfoLJGwbwEQoYH0xoOBHrrRJEK2/ItdAeKiIrhAXPBtCFPwp329sGbnr1x/
7JYTWEYU1jQvRT6Hcq4J2B4vfriUupnREGNROTuC5CmpJZSVZhmDkOwpWXDiUb9A9ZYezz0ZJHlf
lFc4zIP7gNf9OpvlqcWBuGEB1WZ5t3HAlQoNSdz5HJutYliPhP+S74LmQjVio/f1qW0tdgJl+qXP
jLR9c4UAHjNjnIt1AGLU7w1xFIJ0IAr2el7vhACoNWJbzPWWupqGqC9Vqa9HHDoPSUoQBFdLFTdI
LzvYjFj/nyHmyNVoI5aBpr1Cq7rU0VgFh8o92IGM1mB+Gz5h+1lXabMimu8IpwdCOEqufWJRIPWS
Ya8xpqxIFCH4kFImIgIktZgNg80Q36X2+N5gk2CKXQfWdGDDf+kN5RLLHuLvcVgljmxzWgvrpui0
m9Db5yTWlPW+0QUpPeU2tchzqKryQKfgOba6k94O+3JBL4iEcBw37ui61SWKGXhlTM5Y+laEWWKF
tl8bA9cL/tVHG0KqQbahcrUPuPkxAXEEFAlWcLV5sA2WhXESU4qS5qphf1OJ5LnKcDXE0/jmyIHk
HpUeFFGEaW6wrykMwDgZxBtFRnzgiT2S9Id6sRHPcHrq7Nqc4lNfIsLK8vhy9hJiJbNm7zU6YdCl
/c3os5eOvE2SrzN45QCnEnwuqaMXmKFnxVwkXwwy3bZDW19rHkE8lGyTYz4DWdWwgVsdLBtO1PI4
TixT7O4UW9Qz/bjfTzO2DkiMn8Esanelk4Kwoc4c+YFZEo+y3IR6jYvt1+PGo6xZ06PX2tI9NjX8
dkBJdw3v4MLI8Sw6FmOIGrXp2MJtZSyp1ybjkj/Oiz8EW3SOiL7RL86PAU7ewJUt/bR3c6qLZnEZ
0JCFclvQq3M2IG4GaG4Cx9ig72xE+yApTIO8g3RxfC13KxD1F+d755s0hbwVM3eTpkSyy/km6DMA
YS0yoS5KwUT9+xdzFF9S8x83YUKdsCndbRKa92Fvxpcgymv88Vx5aSmgTage4Sj9SUqmbI3bQ890
JI86ZMBNyaztB2dL1L9vpFehtURAvIlgSB81xODnQvD/ihL+SZRgkkf6p5r5+r17/z8/oDrX7/nn
//u/D5/je/sXScKP//gpSfDMP1Cg0ttaGismqxqe7F+xCzrwGzjFju4agp6XoAf0U5IAFsfyluY9
nBXP+AsWR8g/3IWv41qoqx0Irfb/RJNA//i3+j5oT0lZxnOo/CMUoDv71waX3mkaQxQFcStp1N5u
1X1N9Yi9FYvH0kFd7DHRiqC6y0M0dt48XRa9h/VFbtTEn4isuiRVqlzR1ttSM7gzZf7etKwvNN2h
+jKT2a0ePIvtmOmx9ZLu/UCcS1MSohzNlNkVu7lith5TjSTrVBftpTSb90LvcWZT854YaGNxYxuL
XsJgA4Kts6+CfYOE0unb57mg+A5t8jKtWFsFtTzVZntNQZJc+mKg0u6N8Ctq85aIoXYD7nE3uOlW
jt1R9F24Dme0ENpHQkLyluWD4w9kwuTUsoRjkNoL9TPLSIqYHZqMEfE6MeFXLumlvdE/5TjiZoOc
H5aDO02LH1oPifvgWBggEtZW9dD52Iwo2YYTEWBkBQXtW+0aWyiZl71DQ3sU0cF2+D5W5uCwHYc/
pJwJDXudH8tB4w2IEOqCCsVVnk866ZJYqpZH1lizQ17uGaTVHTJdv3Idy7ieJ77nooy9XQn8jU9h
tZe04qEJaKDgpnE2WEd72k0hS3a/5hzeloSCFuUwX84T8jm64+Pak7V+G87gwl32wT8e9mVQ34JE
TfXY25piYscgY+vBUa24KB1lYXJV0RWJsM9kTWo3FMORrS+cU0dzg5vzTeNO2g3I9Htlfsu90YHw
4HTUXuHvXudh2R+LXOwqdj/C14ny1Cjk7pNYS6wV1XwimNK2XJsSqN8Wm2Z0JIgHewSn96rT0iUo
DDkfQaF+hLfwKNXoLHM5cU88D1HzKrodGye+pge5yid2HYzNCA2YyMddRu/es3Xtimi4/r5lJbGb
QlZzPZ2O+6KR1gmsgPLwelLH11nwPer6W2jOwf35gZCoaYdS3Toy8o0hsR8VxQ6srzAIMtIjTR2P
T2q3ycsMchZKEIFNpAq/sHedHsi/fFIEDn1LBirr42xZJ2UHxgWjOGN5oJN/2Os97ggCmLRQ+6yB
OA9g+K9VbVi+ylxYcnqIVano5YOwzWuPGjYNhCGGyCDuSX0iNI4Er3DA+uiXCCwMzY5ey6XaBzC6
SfGW++5o30VDmrwZAaiNwSjd+wlAHqJ4J9q2g71oftR8gHQX7muO82kO4KPHqSvf3Dk8VPi1v2Em
XAWAMkBLDo+tU86IPOA+ua3ZEtBZbjJ2Xje0WHtWno25GzUZgJAfwqc0dS04GyVK8QWekqPt2CgZ
6ojN+S3d6J3RW+kqsRx3n6JaeXZa43lKtfK2tUxWaE2bHtxAhivZtup7/q4ZVXCXzq0J+KQ+ZjkI
5nYEFROyT91lY+xe4soAUFvgIojsfseq3MLCBmkdH4l6cIOmvbCVePSEdWVVWfieazGZkKE131Ia
mK6ilGqCyAFIuVxsR1TlzsXozrgvMo80Lm0Y7wsh9j2UwtXQUutLlp9TbWOtE0/G5vwXDnuhfaOo
uMOMWCknn05p44wnaXXDVRHHrEn/9SOOZboL9fgY2zY2y7GonnVkNDtKmtrm/JBywkhDIeBd5Vgl
l1wvaaQ3QZm2J5A+6eNEjA59vzcbT8vVAOnmoS2y67how5vzozGkdQpYJtxjgqNlPbIfrCkx0zYN
icBI4ezq5Ls3Uj5Azu9vG+k9SUhVDuisu9IQ2akri10xAHu17Elu9ATwsNWM2ZWGvaQ0e9TcocAy
Sj5NfAzEA2DuAZGx62xLJ5D3lWU3VKSD+hO7AhsfdalqR6xtrQLQn6XFVYEz8IbjhzhdKSQYU0Di
mleSiqG191ph5ATQ64jEg7jaOlUV7yvbJLRRxd9d17hxM137GHHR2IfMCadnzSokde4MEfvycF3C
Vl03fS0OTWs5LxlnVRYZ6bPleR6abrA2aKrdl8GjLKBzepF+XZkbxw7Ll37DlN+8sIkPjllc14CF
ui+lcT0J27iphlw92ZqpbfWYDmqjAgnNEDmBFWrBqTAkFZYWeEDQOc7aVbV1S8O3WLHmJjqgoBjT
e3mxVn1DZJwVVU9OyUHJnS4mpKC4DsrKuxlmmD5R6IQXvOXk0ZEZxdJsehGB1yDYCeN70NX9CZin
HwNpuq8Hi7Eawvye7FEw7kl3mdauurVSmkD4QfrnRhJ3FhOKamt9/Di2dAEsp2gPVR0TU9LQmYx1
PtH5tzRIaOGwIsjnA9sa6kOY1udbafcnI5z744+fLQ8LlZSbKtefAsA1V+5yc743FLyfQclo042p
Oo6OQGG/3EuzEa7YXOE0i4JxY4bMvmPB8KQ3iAEoeqEGEqLCn0NlNPfymtRyikdp+8Xq39h5qqc3
bRFaQi2UadDOLuIiwGwNTMmf+RI4f9y9CYMCOjbLfK9+NW1jOKRxuI8yHUtIGW8nLWFiH9jPCgp3
lxW1O6PokmuBg6i5zWFlnDRGWUrQdMM1+9OYWRBZTAq7XGfvj9SuPqq0QkwY6/dDQIncSAJjP5sB
Bnm38bZlWh1Ms34NQZUaoaJ2pOhsyKH5xiA806PQvJtwojJjl/1z7aTJlbLGd4uWstXDnHEk80Of
YteupvtYZc1WqMDyzY4w7pRaqEPM+IXpfDhT8jAnNSMqxmgtWiox48mQ9Brbpv4KqOj1faOva1vv
sBgZt9DBsfkL9d0kez1rRoow+Ly33bkyZCX13sXki1axfVk693qyqBUo0GwBlddbUlcDP4roTXnV
R9imqGKC4onIqtnnqkG0Cy0wzDde7D2Ztfgwcu2qc/RrTQ/GVU8nrIp2oMLZodZAKBYEd+9gpqqJ
gseU8Bj27VNKE76Flrire6I2q+kzrVrsJUQk9934LIPqg4gZKlRzeGSp4Zhk3uokp3comcggOYXz
0m/f6oOuNoEK3kqP3O3iex/TcU2pZngNicFhH2CMa4wdtfntRId8JTG4r1QcLpwuGinUwogRx+v7
AaboZbZAAS3g5AnNBMwUsjuzi3qoFsshbapOv4dFcQcI0NvSgrcQSw023cfpKZjMTYWcqArlPhDa
BfjXm2DGiDzRxqd4M7P+m9Xt2C7pk0RFiki7U6b2TrvupIf6oaVZk2j2fnLKfcpI7LtifEBQBoFL
q1r2uZQzoKXSVp+JwIA8rLI7WDAPIqZKBl0kWptJja63gp3mYp0Y4mjrCi7JJjnUgkI2ST8rWB5c
2aYN8sJch1b9WMK07DzmehMXf31ThwtYJgI4DP8e7rLvwDnyR2PEQTiQZ20N7bpRK7DigvDPoIbO
5tyQz4E70FwVThEQNcm9ZdkdL9KHPHyRpLReZ556dfL6WM7FR9Hp1a7Vpged63HdNUPC12juczFf
DtWi3qq5ED3dWLERW+gv060xUds0k7RYdZSF/YrD00T9/ZTmx1xHP1C4OmUjk5JR0BhbTnV6SS5g
akJenvTSvMZDhdHHW/TSMnmda5OCdMbnbl2STchXmT2B26dVT21uvrbL8xiGfAW0dm322FcnF33F
FH3WFteIqdUfRKNgIuuBOdmPTu69Oa7xLXG/MwPcYulf4oRidKeYN1v3y82nb5YtaHkQ06EXebOK
4v6Wds7APGmvY216V6b7RPPwU9nD5xTXl1YFwRW2WE52iVVEB9lyyGUWfUQyPnUD5jZEGe9GaZeX
DuFYjg2NTmcuUnH1Ziecy8wDZCqP+zKKrlgwv2DdXmxud61tX7uVd8rEdAsZmnpKPr7qbn9V1u2F
RbQeSyOYeE30PTLw3i8nYE7JzAeps1V90vhzZd80qX3sZ6AeUPxpp4RORrBGexsUgHmGpuAkmSXZ
D7iHB2241YzkNqmsN6nHtyHzr60VkV+OMxa5tr8MW2tfKzPaLHpB4H9Jk98qFVQ7HNFIAgraLHl+
E9o9QxYhmOC/IDYujeIhWlfum5V6iBbn+bNHvOA3aX1s4Y7lyYbGVbBi0YAgabbTvTnEN20mup1t
qFt36tHXNG8BbsFScwCOLllZWdtuyeS+6ms1brrOMHY2jW/DqvX9VMtNq5XvgI3IhsIJSZ9Kk9fs
9/EuVQ3rjaXOY7M/Nly+A28eyU9OAn/y2ujWaQJMec1XOrVk3Cpz9s1sG1iW+xHeJfdub97bXhE/
gBF/DgKmdhiA2tJFuFCyzbesstqDpKDnF14PhFAUN1bdPRuRlS2BX3QH4onYwWEzoqNiK4cPfbjC
Ra3fadlDDKfTF7Ky1pkZwXNUN+z8LMjzjCahGqd17cUX1lLpN2w3IOgjkTttpJXZQx6MuhjfnFsQ
IzABcvPA6umBc0w5agD3twZ268NkqnBT6dmNpg1iXUv3ZhjcFuRDjvzGS1i0NLgJdJyiLkP/ytTG
N7txkINk9kFGUbAB3J/vG5m+xkkpLpqcXXzR6t+NrqFWlmmYHr0SrZCJ01WQLZwZXf3S5mQGEhgw
sfG/x8e+sG3td2GawyosGfveJFoaGG7WvO9c9s02B9+vTVBNZeycoinAJVC4q7px7+zF1hw25pMu
bKbLJkOSRB8w7Nwb9N4nAk6QyGX6VdtrcPGTwMXxdRyYXnEJdhAsLDbo1aQ9tsG00pQXrxsvfpFZ
hiNUDqQc6V/RBJGv7+JiX6V5uDFqi4116G3/P2Hntds4tG3ZLyLAHF7FoGTJUU4vhFMx58349XdQ
BVyfrj6NfjEsWZZkmdxce605x+x6EBKtCWcCciIUnd/b1zvxxbxk6mL51/vHomRS383/9+OuP07l
5MBurNlef7VFwlolNCP+ecrrD+WQilCf5JvrU17vGhuwjI0F6Av3mxsyTTrKIEQ2wAdZlsdtpxn7
sa3OKdNXUY4/cUExK2b5lYbHKdl3kgwxSRKMzMStLlrS4lZNt4Cv0puvBszVrF5+rHT+aUhd3/TQ
/TpH22vj+LNkZG9VVfzERexYxG7jiAlqDLWCoeoMtnT1Z56R/tmx19bKqZoTJKrfy4L/Ns+5CgyG
ctPUpqcngBvwjcuuJZzY7exaYeUU4pCtX4YZftD1uyVnDDiQmuiqvdXv+lH2rj+8fokFGVjLaFyQ
mEj+oCYfAG7Mgyzy3TDqoFrIaCSQcXInVTj4CpyRdBK6/xhoMRSqPQNhJAXgnNbbCNH40u8ykd9X
hiID5IEGhBGVsSDdpJlw0UNm5qUPK6LC1F+85PoSB4u1Qp8BjWJoTN8XG1HOoEXqUR40ULLrF/V/
v8Oso1NKRZzEU5EdbeJn9uhONqWaPuYFXr+OyaNlfKvkMGnyo1Cj53yMjkyRPEj4J2CPX1AtLhbo
nDjhA5/OJA2MGRnJmuyrEtwzBVBNupw0ZSRsVVdvIqnxdVSgai97STWgqWrYz3h5zKaHY4NNClN3
9RhWuFtXjmmhs9W3kvsrU27ufWESP+hI740ScWWwynMyOd/1bO8ThLFriWAYlLNtCCo5v+8V42iV
K+7lfop6wCHMJ4iucxKaHrL0LiCD0PujxIdwBz+o6eN3ZZFPWoO/tlsi5Nwo62W5FTQb5DubhDIv
hvmvhjsNYL0DCBvRFoVUHiydfhwC20TGlUn1DQTabTGBaekbomcY6qtheptFKM6ntEciUI7bgQ31
Rkoy/kxI+4hW8ydEvih28gOzUZpgT/OMj55Z84sikfotpewvpoOj3upWOwZyLj5DG1Nsm4YGMuT8
Tk33GiL9ja7Vf7J6RnwjIYCwO9RC/QH7Gzjfks3P5FTnmoV/M1G1AK7aqyVibRIp631nFP5k1yDE
+pumCC9VbcqerGfgWKwKgOvtrBOB1upvcxg+SlhfXC5Nhyq96w3wWaKrLbRcsUHdqKDGEGQtgEaG
rBkQS/4S9rY/oSp38ySmwxonT7W+7bGVgXhhF0DBwaHfIZxvHxfKfUbcQnVbM9LWcdsFeh3rCNGu
ntS8xbQd7MVnyN0SltB96ZV1EEA7wZOkX2mFIILGLZ3JeWTse9Kz/H0K+5YYQg7OMmp9fax3wkTi
WtTQ1asw/p5nrT8nOtWjhgk+4zKW285LmoE0CPv+KU0GtjJklTD7xEOeuKnIfxB8vCg6jLts+RKg
y+C2ZPjQVdJ+1XAEFPqYq63qOXIPa4SoWkOWLrYF2lfHLBbPPTo3rAPEOeV58lBY8i0MtE0p5vsh
qqW9Il51vdtJ4gX7D6zR2h/7Zi/n+kNazpUrW8p5BDfh5k2ycgqNP62knSQl9Ksmva2YzFKhn/Kw
Iw9UmzV6KGeAMz/NkqCtudOU5gUNTQ1Jg/mjXJpQl01WNMMQEDAIfhrC6K2vqy/FzPZaJ91Men8b
Rs82J6I2UIXYyDVrO7xXHCLqIkoRUyGOuJNfdCM9GlP5GKmF1+UQcPPsuIA/6loLeiQxFKL6yJqZ
QW8SKptKA5Qnsv4t1h2oRIv+GaZmsYGtuLiFUT3FMbP/pf4Ts1CoS/OnhlIC0uI+l1lzLOVm6kKL
FuYnAXSfIYuCohR/iKUmKLk+zJb1Pqf1e4/gkHVqncRXbl3R+x+UqggAwmEYQ2iAWEZ9a/Up3TnL
8tTZyiNqYz3Ufc6uCxDf+9y23+uQdN5uhZajWFV4g8vJnqadM196koiCaMaAv5aqYV3+EZIAUA8d
QUOQ03IJ6CPlVndwMa+B0wq5nNViEQ7HVjBdohOXvoBu230O5wMLg8olDAOEyxH8pinnnurNnMtz
tSBfmKJ7sHMPpk5RttAp7ml7GI1njtkdME1SERPpFnXuoTOgKjk6GbXytEk067FJzdRt5z3xPCCT
Q5vutEJGrPMQxwji7UT1LWpDOQI4MzaQlJFTginPFz7tLKUfgtxvk/tmRMGzoABfP+K+qJ+cdQ5v
siIg2wpUEX9J7Mu8ub7G/xC6iLVeoafclZ6YFSivqXNRJ+U0mtwolcVvl5bVs1iMvZEXd3byNXQG
aYbJKm4wpNc8yd+0xF63Vo5nL9lzG5EuP17GslL4teT2eiKJnEO/RtRpXQiTrTBCwZEWDLMb+64x
Gw0xO8K1TFJV15IV9h+ttJnl6YUAAxycITW7hAmIjhSXyWw5qQr7IjO7YTzGcw2bXOOI4YreuEA1
2m3cy59hXIN3j++SUfmEA8oi7zR3kSI474HczFXNWanyAbYpHex1uw2CdCNXkXKD0JqGYOac+e/v
of8mLvmTONUnpuS4RTd9xh8YMX+euXa4pmW2XmhcjMZ8n4yG7o5yCQkLdofxDzXuc58/GsBrg2S2
vXA0K49jizmwNs4wiGKuK4ktef0UR9SR8yFsdRaFDMHsaMpwa+wAA+9DVPP6eY8Uue51Lqiq+lnA
LNt04yGdjfBkoFoc8wmOD6ltC5ajnYDTCbD3qCK+QXDERnslJBSgRWm5Upd2NJ9knKY4+M4GIneg
C+AlUWxyRUfqpSpvi/IBHeQZLUC8KbKQPsO6QjbdG6xKtEB2trHH2DeLgVidnDo0twt1w6HSbqbK
IBVSFt4Ucm0dppK+u6oDAlrAf4gOJoeluIy9ArNHedlC6mMgAhOTBndEpw2ify0AoiWQwCx0INC7
UHPoUWYfRGwHY24Re53El7ZHJ9u1bdAK52WR5602iq++QZI96cvMORfdWrlz36l0SYX2KJrppdac
M3mwvNlGeqVja8gEF05xVZL3Q4vSjBOus1zQkmT+TOJ5RxBehhS3/bOYZNi3A3tW5nyk5+EfEBYX
gtFJAeUYzj5MPmnbW5xCy4oPd0tNfevWbgqXje/Jln29sPjHxVnmL+jvIsV6QDwF8ggM8HNMKlsl
eANDLFuboaWrDG3XV0gLu5FAXcPbQ79RrdPNIWq8ptC2jQ4dWijOF+XNJVrY5XaL5EU9Qg90qH+m
WHwVrR6IxKJ2dRJ1EyomG8gwQJpbnRXRPysO+6e+u50Kn3/v0YroJ83VeEsmmub1wxpbgOw/b7OL
tSCJiD2KpV4/W2YzHQeZIKocqiyxjgXbB3hJz3KtYsQdI8dnwgbWv/vQF7Nxo6E/WOFwKicdZBNa
FgZ4E+21LmB5xg0zsk9nBnWwO9xA0vQkZzVWbNY8p2KDlsVw4p36Q1cZJ8UR3qiJJtbwYxNbxlzl
JVNSdTMqxWUaszlIGuBlQ5wGhknoBBI9v1Lm81x1PyXs4EAiVEKnz6/Uz4pgLm0mFs28JPmsj1NX
DAey7rYSEQRGemsWhDtns/3Td9hUB+Z6Je1qadXJoMtlBD36vLUiKBpCL4cB00dWIs+sI1irqvNi
TnzibTQgJ56TTSh8R1mR6Fovg/CT/a6z7tnQPsXh+KFmtoVC3va10hZbIWtvbWHN21D0EfKY9r3L
6W8pSQ+ZbIKIB/6Wi5NyazAoNEK5dmOblQ+T7QmFZzBMsU5THV8L0xRfDbmkU7LXu85yGOK0JiVo
bu/qpTvMPSLMYlijLczvUSdDrLfQq5IjiVpIMb3UVIBHdul3w8jMHUs8GjnbZpVOgNuWEis7TUBe
mRhr4RH4kniT1L0bYZwA9KQwlkPVdyybtPV2eQZ6ih2uV2V3tBH3maU9e708ffUWdxmFemf3cera
EwTusfBojHHv9CAMEumsGJlBXB0Hp9utkLxNaNpkFiitNxfYG2pVArRVLQ9z5+A+UxbySZtS+Kpt
Ft6YyKuogGLSeAkt7V6fotwNE7qEtgJT0irfKuLgnf65T3ssihhOduDElaPWIvyymkBXe2rbJ6sG
ZjawwByKJT+zPAQJY33zHOacyUyetF1qSUiYIl0Gfjlo2B65yNRmO3P9UX6IlyUPcOJC6xhBWyGJ
wnAwFgTXzTPh2gjPinzJfbyx+9HhEpeW7Z5a+r7qGfakY3ySCPrbJ/m0TzKHGV0u76NcAYdlU4aY
ug6Fa3Enpwu3iP/QKmrI83GobfR2Cuyhr7jACKSOJhvypZNeq9Y6JE2YBXXtdU11lCN4Y3JEQ0Vr
bcUHKa8ehnwACZ8trEUV0M1ZzJ8kiyynXB7A9Vfw3YoHMn1weUnWKewzxH2IXBka4bdMs5syTB5x
51J4kBhDe5aunW6AUiQkIomzIF213aLtH9jHBr0sO+DWmdQOpZXjsai2S3Lo1PLOKBks1OyzN5Kd
P4xD5LyE4kAPp6oN6ZvunL8Ic5sTK6/MXGZ0p7sNVdxKYBmJRDbsD4jMrJpDz0qNCHgimi7QhvJT
TmOvIp+etBOLNVbS8HDQEdGj9GwQfMEl9KG2zP1gkZVuiB7xLuSADerMBhiBDuPL6mm2WV/of8qd
sXpfx5hUAoVrlFl12IdVEtkMOj4j88jIUj5LKUJhTJRqk7VH4EUXeyYwNgzz7FZKXaPNg5o/aRdh
eN2zLUEEluvMD2iHII3YZw1J22D/SXko7uZ+udGsJIc8MW1k0d0VbcaoA3WloloDV4cG0uMgIoZL
7Jhaa/GXLH7U7FJzm6jst3lSy/d2iPPCkLRL41QPQyxghRKewCqmXZKwCRZ9gcDB0HGPvxbmvgOs
kJ5/IHcFsSrlcpdLZ5BD5Zbj7qRl0hlRAcqPqT2rC4LGmT0c4p2kORiL9NHE6cV+paF/zKXnEa2m
VrHdGyPsqKrDpUf+0cYBA1KXP0MSu/aCmDj0MCOJPahRCCFvuEfRDkMt4z+5aBOVq12Yvm5KjAe1
8WVQbcZvpRaA4m0Qtywo14n3nCMV7gZy76wgXkarTJs+kn1eUfpBJ1PtqWV8KtrcOkuZdYxSchJJ
eae11r9hJMOqUNsTh3lIo+KEZeeN7iA7EdFG4LXcTO1tmLx26ept7DP50M85fsgRRW1nmzurwNZc
MFyW8P0OnSdUOtlcbo8DQzq37oZPs9KxGegYwrXhlbUdSXYJ9LWzGze10mRTaLJNXHp/KrZ2OHhj
G+9CifShKaP+zfph6+RVQ3Xoz33CloqmfKMRFsPMEhKxymzUyfTQVzJWbAM+VTvQ+DZMh+sz7uiz
VoKMI5jzONWEYqFYll2kJjvd6v5ESkqbC9dBhd9j5bvZg6n5ZpMcgNChiygDK9Y/5wRfqCEdSHX1
wxlYu51gbqvSR7ACcBbHFBz5eJn5a9RBvM/JhzAEobToUHzYgV5sWoDAyjL3q1nmUB+IiMmK9EFg
ntwW6H/IsII77Xgl/zW2+8VjphN8Wi8g9ofKilxRZd9qzJRHNqsnvEA7ZBNvPeN3ZMUsRE7TfSx4
IKmkZQuRbh4NzLur6g+DqmfQZSzlvD5dW8D4/bOlTKfVXBOEM+26cYCRV1bIfZP8w8RjysqpHh1V
xoFQUtFS+1Pf2k+DuY0HzQyqdLyb5+bsrMZFFEg7hDX4pmni4u1Vu62ddd+ZMmZsPqmAc9lq7vtG
PyaW4fiFyILGksJDrkDnELuBqQqDQjnloh2+MJhqA5oV/G8E6txKTb0Mz6KLO9zT6Wi4yUQsk20J
v1ovS3Y8se6Tc8N1HGJguq2LofOlNQp3Yj8JnAMlc9H9MIrDLKIhvIpKhkj06crZyQ+Roh3Micn2
yLCLjqbumgMHHE/NypB2+rY9mlZDp0N3HqUYAEs1dN9Iu9hEwXjcYAkX21nTYP92eLsMlcyJhGJT
UZ4XWfpuo0k/dOitW3mNUr2xn5QpLo9dBIm6Sk36ndGjqf2YedrdVelyH/UEE+F8Cqd4Ok8LGuR1
x9UhF9dGI0MYvBD5A91xKYZTJci4sjXMsYkdyZvGFKR1dNWLAR/h1eyMh1YzPisje8WBEG71dJYD
VrXBejBosG41UkGAX+BfY+vPNIxY4JNZsEBmuu3SZmo92cJiRI4q/O2XrFsmAhTIZJGN5rPqBgI/
as3tw/5O1HiUUA5oAVyHxK1bqfVbgTw4wnkukEjOXR35TaNvSik/h7OU7ZVhnm8VK73JIwEBMWnl
vbnItzQO6GGny7atvLRhMZZjnOxCJyEpSUYMsXTo3Q6gJdlaHQX22N1USRp+xwUjtqmp4UY6W8kM
c5JsutqTVcnvCSD1aI5sJ3zUEg5yeBAcBvaQnufZfFSqUHvArrV3sMpsp0h5TJhF7Sb09JSm4aEy
TGVbYhEbGOwfFNs5SYQnefKkXAiRJapjWIIslKU1oEg5qJr9kcL0IShWzwMw+gwPwUhWysCuhbg+
Re8F5ztgS/Rd2dGRk2dCjGMvtLEP5TrhHKw0pQmQd27pkIWx2ILU7Vwl19GsEd6AK8Xp9uhAZJaS
9xxJhVuMpRQwe8evmzAG4ruZa5h81zV4C8NRAeOQfwxGo9wqINrH4jOUjew5D/P7JNc+jdz08eYS
i5RjnmpDH2pH0MfjA3STVVEryGS/7n4lL7RMSPjiRWp6x0/MMggtQshyMpO3DddluW6/CTSiMHVg
+Ou4qEehcqUcDmNVL/4AWoN1it1UGb+MqcTqqyHtK5wQTyA7zu/EFuVZT5K3uuK6XNCuJg6MzIMu
OxQc1DvN1g8yyqS91lBbj9XUe1ArNcqnOVreNTbDpGy5Zg1GWq6YYiTiNVTbxHcy8dapbeiGtPDg
UYqfsa1zUDRl7DpCdB7xL3AoSwrkfgSYbVlBIXG8LmMPBQkhSS63vFm1dNyIaDref8oYwjrWLDZW
pS90h+UXrCkgXQgCkKMWW+faJtZBE3h9JZ6KxBHQfM2ZyGkDLmHczxuLxWlIs/AwG2Qdp118KVUD
eX9FhlqtaoPbLuQRyzAHkXTGjR9p8wcGsj8im2qEUtZd1cr61nQWI8hrHo5w5TlLKAFHLFuAnUqa
7P3i5VZ1HuSGHq+6YKytxyd5IBai8QrFm3ONe4i0MjKXEdU+dqKJP1SPj04B4kk2jOJw/Y5+CmLN
//99Krv3bPP7wHl9ht+nqSmFXLOJRXlU0rJxrw+8PqZuTIR219v08e3Z/X3FMKv50fV2Msf86PoL
//Ht7/P//QnJG+B09//Pd/H3Tf59Ra533eL/5z2RHuJ+bgBbHs1W4/hY/+rrq/99I9dXU+E0Frvf
F66ljBLi+tAGD3v79/P7++TXe3+f5fqdbE0t5wMH6d4Z3q+mVLvoqn1ZTOpeKFPFMkNE1fW7EO3D
3+9+77OXBW7P7+0UkRVdtf995PW7aF2pf+/rQPWALdV31/v/PsP1p39/+fe1fn/vn6cxSDAhQDTC
Lm3SR/eTXlGoG6Lb3zfS4MFaczL5C/7j26rjWPV/n61sS0IIJuOSFSNb8yEj3sLuiU5bTcHXL+lK
VY3XL//c93vz+l0prBus6k7wz/3X37/ed32S35sLVSh7n5Ik+fXFfn/w+2K/910fktPIogO/Pvqf
57re98/TXG86ooE30hmxSwdk+/t8f//c6+3rU5V9neJX/j//6r8P+m9Pe/2dbHEOTtfXW5O4eBKy
KMsUjDfsvrhphSTmGuuXf27Kk8B6+c+PR5lMWNw8ztpxkUlwu/7S75d/7pOrISRGB7/q7yv88zK/
v/vPS/23xylOyHv6fS70hc2BfNXr3ddf0OuRGeA/T/ofP//nRa43//2x5BT1DnKQ/18/gv/2vv7r
01wf+Pter4+53hejIPNHi1CFBD46Ol9khAojtE05CkYfSqG14g57dxL8XS5G7VkyCD4jsUatL9fV
oKKFh/+8qva6llkEqa3dhwJ+eSbRUmTLZmrSehEDG6coHwLXwZbpb3uckSEdjfU7unWtzhbbxH2q
ZMaWv/msZrTO4HY8yWEr74CRbLNpeGr6hJajREvTKkvGiB3qv96MgjocbjulOhmEyjBOpGbuivlu
rodvHTh6htkWUZpg78Eclh5gs8p1Z1IF8XuWqhxucex+O/n0pNQOZtMGUUQxVYiLWmNDRnLiqyDW
AhiTRdXEmxbwMu6ZOr4xUUGdIkZJ8WqaHefiXChoARhiG55DisxRphRmio4fNBPhfd2AjZJna2ON
i3wPF05dXXAbzWS7OlkvlCZsbUSmIGGn0FFhTAaYmanEmIEPBVt9PlOvYq/CTu9WV4nqY+Yj+SEM
YcpBpKB4X+RxuWh6vi/r+oRKFwp7p7/hcjtU1UzqQQ+SyuDaToVyE0dMpIg6jjx27JXXlfs57uHV
EKwRprQBJZlUxihVNoTk0vMQK+ip4bMzhLYL7Th+ipghLrVKKEBod17Nxryz59tsmP50Fh+MPThv
zNQZjw7OTUQEkptg+72a6JSaiEhmZzfqIIPi1FL2LW380gx/4GzlZFxQEUyLYW/DZWNJtdgJlfG3
1NrbRDf5pHXa6XU36j618TO15BR0jVy5uei+reSugEGx6gL5XZNW8laTgL2pEg6+nojZlqmba4WQ
Igcn9hnfF7taokFQ93Eb2Jizt7rIAxuNhq9iLXYjdI0kJN5Pa5wAOSTyzbSg+YywApCZyD+6DrQY
EgUzSAj/kS0zNuBcEio7+1j6I8Ji8drptB5BamqKUx4vP4ywKZM7xgON/i4kKzxXav/VFOrkqpx+
LjJAwCQzUrk4tmpXl1Od/ZR1w5gCOCTeEL3rJo9c0UDTM2m7ZDJ6ZzEzFIE7hcNJvIRJhpjfxOlb
IryaC6AINq9loiTzSoGtuceNDY/ZQEcnBUXUhfezQsplY3/WeQl+ikzceZACYRN6NSrUZYp2op8Q
H+MSK5cTf0NZh4M3kSWuTMur02BjN/WdIv3AIEJ8kmjJHlNoQeiCfL+IEET/nJOoOzzNCtkLsnPT
21TflUTnNRvgw0jZV9YofbA0FMY0HutAsp+JcyOtNy1CXFJl7+lDSS9Eqm4WTmkXjh9NcUW5jSa6
EwXT117+MBqdsgcKvt+3j13WXBDT565Dp9J06jdFDGdmaFBcNRHkYniu5JDo6y6lMx5ih0cFz35D
mcDARlWIfIpxR2rFO0OXZOpkhXxN/Zk0rkbHtpbn7JG6opG9MgXTYisRZtZ+p2gILvN8fiHs5yOM
GrA4SfWdLq+LSrSihTpUTmJm9+rFbuILdP7yWCZCCcYjkeWyOTgfYuptj3YVkSQkxFYU5Gao/ilz
9NSy+ZaOxhld5gvJBTe6ysMKhUBnGf2dWPTUH5C0iLq7CdGH0Jqat1kMvjFZyng3f5rDdgjzp6zs
35W+ZC4k5jsdXN7Y4xk06SRikmDthoaDyrBEJNXTYAUHG3FMuG3Vo45LPwY+pE1bI4TBZrGvJyxY
2LQAiLFHjGVqdgu/T1cdtTpoCyO8R40CZCCEPreOkM2p8LQSVEgJfQgN3utIlqGnOPmqjKcd0XXF
S20ommuI2ctJC/VIpFw8s5VpyMBrIFZy8smFeDZT9X4A07npXgbwSm6TZFgpEUQk6nclZd8FBOKu
gYhAw9WFXBJteqvAMdNTrsG7Ip8CIY1NCNEmnqNXBZXCVKDrHOfqUU6bc9ORrUJgV93T6OxoWKkj
bzhWA6fDeicLtfUnyaSvKde3zK1WPKruaVbEvjWa9hVxifxHysysA/QitEeFSbqdsm+ZqludhXko
r85FRmNLs/ZNY3504AiqSb+DdVB4kJNhoFnNJgqF8PoxRP9hjwfBZD0y17QFrrp+r6Xo2kkY9EyJ
2Q3ivhl9Qzl5oSZ92Q0DvnCYtlqiMRkY0ShZxP1OLYiFhXSYQt9Wuro1lvGUxeUFaAcQwBwheow8
ZG7yt8TgMJOqV0eu0sPgRrENXKV5QAP8BB/1eV7IitHb7onMlK9qMl/UCl0NreGCJAozmk6kbVoZ
DVelQ8qqmOapqpHRVB2T1IqhjKl3+yxEoZKY2zEhnSNBqfbG1P7difIns+5vJhCNqTwicM13nZ6/
ZaC0jVR0gdpTG2jDTQziMSck3pdbmlpZrd4lUutpLednhpwWPuAq5BtyZn3JaCKxr2aXc/N9FtN7
1DETtHIkoTYEZpEw8S2yr9FKLlozvZF//JMypB0ijVzyZN/rxRPzVSZycvVQ4yrtE4npODDDDZ/H
o74gSKmWZPBJmOrJzVi2YKs+OrvbRz22nNXQX9oF0g9h/XR6t8A1ZHDeCyQMpc74SUZuIenjpilX
x//qERLlfRYBalAQRviYoraT6ezfii5dG2T2vpoY02NSi1xphhAcJ1ybJfXY5D375XCNCbPU3aqj
buoQPIOVHYXxJRcYj+TxtedN7eX6JamzZiPP+bPTSkdWvsekBTDS9xYffXRWYFJUhroVEB2mKgy6
HXHgQcfHwiKBVCLBcrUZGRO+xzODwd6qz4m9qhdE58vdbHqTc5NV1WPek1LLUAiTCmfvaIc/0MMP
VTYCyJjaF1QhN6oj7nr421Y/3tciegepyRjEoQ2Vjvmb5TjoDzB7gq+jqQVCd96Ap6bLB5+MReyl
aZWRigYsrCbfcEpudVCpe4Iow6o44w1AbYMZCM8Mp0v/YgracktuT6TcVLd5SoMElw+fpo6eUysI
QzVBSK3GlUKA426c/pLQiN+1MVMVBD0WrgU8BujOy2g4It2KN2gY37HBeCy5amAWTWB1w0lrnZOo
aoKqQrT0eYLni9G6JqErwEJdZKhT7ciSNtoC8X3Q+JAtPkbLwkFQoLLyetVyNh0edvosTFaLR/TU
NcccYiY01Buja5MHMfgiNMUTFzgqyXvnW576/oZsZrcTlbGzQ/Ek6TO7Oad/R/O7mWcpwS7bv7ed
EwD1YKqRzPwUyVxOk6ZlKpJXVeMhm+fkoQhr0AQ2EeMzZn0IUosMnAssEJt0couiHqIiUvkaHTi1
MbFg+DqJ8UmTGx0/1hCNt5OTcrg0yYPC8uN1/Uo7BzWIZOUmSqo/cLZoj8ORcjMNuLF9RnDyqUyo
UsBSUnpjEgoTOC9WeeojMmcpFiOabIMTnSlBYOcYJzXJnqm1n21Tq12DeBNkutMXXSmGLfYwnW2H
S405e5ndf0QAG1LLvJeilPa42SDdbjg7RsDz9G6NoWDaZOYZ9FlqMDPXQUUkfwDH6eJoVEq7Ye4u
bZRpvBjV6CuqMVFYSVxbLfbBZn+HDZVhr5TdafTGmbl+0hIrt4zZbptmYYq5xMMWXa5Gnqmn2OUF
BdEnO+XGhVeJ7FVh4m9x0Eh/1FD9SKpsH5pMB5NYHGv9XNQyRK4YMXFeUIguBrlaHdR/B1NOuhin
tneeCqn/YbSjOfpNApsMybs345TeYDXyxRCtuXw6IpLmbWrTQ18uD4u2gsvq90aHqDE5iMYItrnU
OpJRMLwXe6VjNDJw4AxTPlpZDOA2Wg4ZhADiFMYry26AkpWUxkfaw9waxplUM1MNdG1+UmXMSyln
YMwnnOkJuE1wXQaCEtBO1oY9YqyYKEGmd0L0mPtccouztCjGBp4Sn5M+6udoKk6k2+OMM22Vcqw7
dZnxIsEY0LGRIVcdXtXuKCmBKU+MAQzpUa/0YNDZjrFIwfWSbXyg87O9enfHkKD4jIVN0o5a3L0N
sfapmtIchOrwSGi2P4NAdeeI9IKkpSI0HI7+Spodn8KEMMM4o6CCgJcg6asy7Y/GuAIacf/DUPu6
bm6SxlDdWZXvE9T1m7ixvMxhdi85HCWWoX4Ytv2TMF/CKljtNXXcDbPqMHlQHhrDQTqlOIiKCUWT
M3D4/IKfJOQKI8DaTXbGYFydXQVRpKUMNnUAJFjFQcKDuIPUtWbfhuIoIVAkg4ckMcC0aV6eYtk8
DC2JUhX18ygcZvCK2mzMfLX8pd6m6pYzrYDXWv+ekSTVMGXI90JMpnX9vVWOb1Y3fiXg0RaG2qaq
vKPvJNhQGzMI7A3QqxZb3zIyEODgqfXHIbPue4ahmzktTgOOJYkZ5aZKnbfUQH+C/ukpFA+9LjMI
ZesO29EGoESkMEOlU27oN7rC5DOLBPi3CaOGbN3W7DoGwBJezFTA0ceLOkgX2enLIIrnBxxugwfa
4L4IHQbhabhnq/VqOw82vXZEJoVFNN9qWBApBTYFpmnhS0rVyptH44BsbDO0/VZYMfohXM/5pcEB
epBJ/uOYdFsCI/wpBQiG3I6HkhfnS6pJ5/nQRZgulQ6fX5QsvtPjPS0tf2zkVynPD3bbq9twmrfV
FAbVkGN6aSzgQ4P4ihvCRg1tT32BJ5wCY7Q2BlUlu6/xVs72VNLGXlqVJwMEJ6UaTF7G9Kn3yR/W
nNcSYrNL9Of3bMWvsYh9QlgLfC295qaOiuhqfqn0JPdDdZuDIdmUA7FzHa4WM2W0p8NTLJmwh0w7
vTDlv+aYLVoYB8Rxu0LGrB0PS1fxlZldJoI+NkaFoLUmJdAFE+c6dleDxoKT6FjOQa++6xA6XBbX
ZwH2W8uMBNPrdKwzlRDakMBfoOMGTXCaIV/JOF8yVGwEuzoQaznjyW4i5EtzOJXGsTuXc+AQfz0D
M0XrKQhhyyJGoVUIhzv09XyoScs1GQyE9EKS5LsK8xvZQtPEFsxgW2/UmyXpdvFUif9h78yWW1fS
7PwqFXVtlDEPDrcvOJMiNW9Je98gNG3MQAJIjE/vL6FTR+XT7bD7vm8QIEVKIgEkMv9/rW+tfObZ
q6YyPwYLU0f+g7Trco/w7ZeHmgVqNvWToDhmlvio6AHtvCr/SHOsvkM/7Gozvp4jhKo1m3Wr+vf6
fNPEZBLcjtxNuRSvcSq/Jma4M53+N0gWBX6CG8UYZXjNtui9p8AYr6ZGQ8lRs4qvrOamb2x0ZXT/
PLpXWWDuNVUKj8UE3hwgaa74rQkCRpdm80qI4YlrFDWIIRC5DLa7bSKQ/gSTEoUYbWAFH41c/4EH
VdskdP+ebBPtyFCHdzL+CMbn2ree0c88ekXHbBPqioPOYt2GYbJC1IEiCS2lx2qBCS/XJprdqt7X
jbuzfuquif/DehqLTuMLbe4rvjyKgtadlmfTRtrWSw/3w4hIt5zRanFkguiMheAxmt2DoXRvdhS3
TIVXzABcziwOh4nmrO4sYmAqXI+9eRvE0Z34ZOANI8R8tXUe4/4OpGC0chuAUakCxdv6S9y0Jjkd
1bWTD48jOoXdFCe3KcmOVoCOzKcna9OG3bAIJKSZiedkPRivSKlfPZzLrc6JmTlPXuw+mC7Bu1Fy
iYN5n0ksKGA/24arJcI67Y+H1tJfOum8aR6SED7XEVMV7EmdYkzK/d+bEyJmzP5Yd9dZ7V5aBoDA
htLXSONnqBavvhZB1EarYVTnzHRJmOnbd1GPSivwlHfQramQQjUEqKPrDmKRkLOFWUxXVsFh1nFT
OXSQq1C+lXZ/J+Juhg/gsKbpHrzcvkJk0a5pUjCnQmoP0ZRiT6ppG7tIP5kAGDRlTJC0afUeF/Eh
dbJTg7dYz5yP2IcuT49RbOzciHZjsjcncZ25cHqbOj+KflR0T4B4lfOaGe2pMenEBk6yTTP8t6m0
3uKwvGsSZ8u/cNXFNx40hHYezqUG/SZzkW4k4C8G6z6UGu6M8Pdcao+m8qzh2HnUsl89GgdnNtda
pAvmXCbazkJsLGm8e508mkHyABEnOlZl9iFD9WXH+a/J6J9JW2YIs3AatxWfORmuJ3D6FSkGWChe
mUK86krmDLh754jpVyeiYeXr3MjhcmakOgIynU0PeXO3VCrH/ciQubEmSrN6Yp5QrVNNiH8FWIJU
T/Vc5NEVKuh7YsTtladrP+doOOt1cIqD8mIyhANF2UsCaWhcm6hq5DYZkpcEEP76d+2Id8fK30Ih
Qibw1V2h1SskbAwuLu6YEPMHeWig2bfA99YuFb08M8SVlRcPiCFXpYeGpET9Mg1YmGIjfE5TVLFO
B/mFoMSrZLYt2tSI6bUq2rt1SV71Ws5juvK8JNvNkXeVV+Wra9e/kI7f9EXobxPOU66QZ9wO3lbr
NkFZXZIOwLDZpGtv6KKtp5VrK52vtbA8lXk/AxC2tk4H6YdbnrZ18rVvcnWhouwPTo/CXOmpRx+L
nfpQwgruR4/iDZgmVuXM6DiLy4uVP0GQ2cR5ddvE8iXu0b6qU3CeanNVMj3aRS4nCrX8a+x+eyri
L6Enr6nc3oSgEVklmAOjk7F1UnGV28UDnOufxQgYv5Ix09pB7P1g3sY28euQHB9QL3Af1inKUDwW
B1ZjD2QRvwiZvrP6fRx8KY8efhCrnMMNBIEXR5wbEf5ketAd45gpSkih/qz59rZBR7VGbJ+BYjIP
jWZT1kvJ40vNOjqDuz9XntCuWWs+jwW13bnzdg1pORuUFgNreoQ4GGqojNs5xMzmUlYaDQJ+AQwr
7Z11Lyz6/tFOQv8wztq1YFV+jIqMIqYfnfpkYNGoNTtrgosrUkT3gijmqS2MEwBiA9chCehR5rFQ
82N9X4TGfpqC+uhoPnL8KSAGzLCKe21q0dRA5tgvD7+eI3Mr5bqkfbPx8iRDCyxM7lXSYRlfVPuc
5IeoHF98O7nQ+Ol2roenqg6mY+UVJEv43i+XOrKBgXrlWZ124PPsZoOJameHVPoMEl9a92nOm3bf
M0NvBu5hwM/3WSIfxFi9dhIEVOJy95m14WgbfbD3wt+eNwF7yWkN1dSN57YGJotjE+lrTlboJLEw
MbV3B+MTNzAXDTPsIgzfrNQGmwMgewNVyQ6wyJN1wmdyGZZ8sggHNWWLNUSb/sELvfc4MDG/2KuU
rA1aROHRmpOzblOxkoH5HGTXHVIEPMKXWv25RHVgLNeoEYj+GgL/ybchYvjlwcZ/s+6n9Dzr7n0h
bkQKhgFlzUMZ4XDHyHRshE1J07vBw7hqPP+jGR2PmyEkLye/S1XrINCgzs9jc2WTJo0LwuKKCMpp
2+ny1PXoHuuoHlfVhGQNoRuXtXUse/uTfC9Wb/BT0InXWUwl1A0JC/FEy5llgVqfMN6BkLpp0v5l
LFqmQ2OKrdEqfg/J3F5kJvcR5W3dYaVsRUAeOSnpD1h4A2P9JZm8SxD9RgWVXumN8iKw4BQJlMaW
NNlieAotbCm9zxotjpDHVli/R1mhEq5QZgQpa2fImODsxz3cYuM5CxitMwmkLqPEAg3K2RvJlQ3n
d+X29jVr7EdXL57bAuSlRorIpjdAUETg9gvf3CdKCpeiyOQgEgni6QebyiFFKnSalD0x/s7EjXGM
TQGkfdbc69HJsj3KIN5lXln0wna6777OGBIL8MqbsKe50ke8q1WMNzmyhtMsCEtw1teZC2o/nPtH
I6+YqFo1zmJIPyuLgpUjPrK0vm2Ccjjkk3IXEb13NO2jLGSHdIfGVDtTfPK87LWjyMfdptIwm1Ix
y6v4GKW9mkCbPx0X/yvVymjPq5tbvUCzNJjI21TrKfxVU2HBuKQxd5VnjAOYBjFURjk0PSYjdyGY
FyBzFDs7XQv2/XWvKQRN0YktmO6GOT9tD7cffEWtLCn3d6SNgFHbBVaUweBoNojngN81WXdXFzSB
WocgIWeorqjLXyIHrgK46fMIm9oYKGsylyKTpcdCw2pqH9c22IEu0S+StjuOUgYxsovw2CSX0tZv
AmFbextI7Y7EweNcpxg0snIbmzZIvoibQxTZ7dVAvT3zsTSk2fjklvhAdfmDrhnHv5yBzVGRDZM2
PeUVZXXWrcQhoi9srH5X6lazHuoyOUuP/mndULQX1qhdLajSPAAWKJF7soB4CYJyWzpq/llJ52ru
j07GSJon5Ie7s0WiGMxkw66mk92qnlCja6vOKPBteVnDvJbYBJVmvrVjTgttsM0r+o2F5EJjmeU6
T4XKe/KMMlz79ro0oUQ4AxBxm0u0FdB43fAmH/kT2cQlbOUN/HPbtlDR1Wf8tc/S5bsNDelC2cvQ
0HDZb4rxqXH5xKQP+CBoMZiNETHSLS0Z1++fncAxkIIXZ5+i5FVUwaj2sBrQbYUREW7jrIXyCBJh
G/K3DTHtrJoh1FCzLI9ez9b1UYKnUX+wWbjDUy20rdnZ5Z5msRU75S5AhhnHPX+vftVdW94XZrjt
0+kZHMNZ9F4PNSGt0FNirShJ9WWIljdjMvMi7bddaHwDTvQmLLfbeH53Ii5hpnAYmEEDwIKyuSs+
TJnzFU3pba+cun7oP+Vx7x/wKfUEyAmxkmhQN2ZdH7qS5CDOZCfENcWFBJlFXOxJMtyMRDp4Js5O
phUO55wtjI8xcl5183c/zh9dWd8pUqvj1Ldz6+qnNsFY3oavaPd4t226GLofQ8hSm1EwZObMeFxt
6K8Heswu/qk07rdtrP0MGttHqtDoa8Y7JAW25m3z2X+PM5ueDm2vNcpY5hozc5GJGSvr2r1J7ti6
GKdsw237mFrhdHKx4qwSlj522TGZjapxpwltn4vkQWq5vmv8W9PWmBjq01M/AqhqdarCY/MDorsL
BhffXUSw1DgE4HXGfOa/jy5xK38S2N62pKr3ya3Pap9FMHfFvh+fbZPlQIdfbRUHGnP2Q1M58U1E
zrhWWbQNmKsMLXreqifdB9J3Hl6yLutXdvcx+BT0RUoJvo+0R0lRoCIjZxWZhDsCov7RhywPU4Ds
W7QgrxpL9yb2JshhiX0s0vROswUQGge6jTdD068C6tdGz5oPahzFf1F+6tbwJnudGYtLjAhjzz4r
K1if+RuO8pD3Yi7RfFbGptfc84lSzip8RY1w8n1sgfEkFD3T0kOhwxZqQuu2boP0VKFLXls1fCS8
gJMIrjiPShKt8NrEchiuBdYsu0HIMoLOirvXaapuuMOmzIKtFaaSBCZqiQ5E7Ka0as84y6j6B6m4
1WfxkbZoQWScPph6EK7jmtJrXDkQ+moKJxjoupvSXSeF9k6tffilRQe6r8jYNZskINps81i+ex58
UM9madS017Vy5qSGPu8jqHY3ido4VN8KLSBQXT3Cp/LeO1QeRObyaVv/EXDBeCgQiK8yJBAUiLKd
rwWQBZt+2oiacTgUxmPaJSnngf7cinjYGKbprQn+8sk429hz8BwlMVCZhpp21RbDtglZyBCzwlyI
bKmqPtZj+9h7Yt6bGJC2PTClMSOYk0EOh3WT13suHlzEPhYl6eP9NejEMYVjjHVR2bPyyqqt1bTd
dS/8+7zkCy1n/KrCaK5lIMUqS0BS8n4E8JqkvQEM/qYJJ4r8lBlxFL4NnQGT1KMtn3bGk+XWHuqO
XwI4+z4eMVhXoMsa76agI7bBwo6cGOV8KLRdT4vVyLV2UwEtSzFthW6PNZwgjqYbSV2vgYeF10DJ
LpHLWoVlGTpYAS9WI8mtMtBDB0IwyRk/GXKBsXn+rWE1d3WXUYZxIXFM9D9t7ktRLlkJ4M0M+9s0
xDWeOBaxL2UR7bQc/Ftt+L89p8d7KJ9GidLMbphukG6w9tqJ8dki+mIkZ8eCzpr+9shR3s5F/l6T
aU/xUzL301D9l1N0NVjiR5MhppCcXGb7OGbtVdCg8MGnuUVn/sMAqo/81n63+wafvGWAlgtMax2a
pDvA/M7pv2z7yD0GSH5OIh1/GDMWvkhodNsrvgDP/oAbsO9ibY1TJCcN3k83Q5o/Qoigb+rh5EdG
jpxuuuktugeOHf6Mb1GgMKqsw2HedqbcaH1zATyW75FlHKc+vBEtDWKPWkRmkHBETS9l+J+ei9L5
bObxYoM3YJa6icP4CkNyueLs1BAEtfDc8WllanZGH+XGTWMs3VmLYbO3DrUjjwbEpK4YH7RpNi4d
WiBTONwGkgNcCofJu/VpZhY4Y1gRWiVn6lwZNwO+N7NeFzWip8aPryS9NGpur6Yt5Rn9J6O9Txqg
lMGG8D/CM2POluQur+DyRYz1VbNvbePo9iQMZQCSt7khfpH9gLVuxK5kap+R071mdvYmISpz9pv7
oea42MlACK6e7dy5BVdLETJNi62mpXTQLPx8ZgUSxMbFRoWBjq3D19yjWUb4xAh7SmX6g+N/7701
+CU3EfUCyrQU/dtAx3fIssqJPsd2vG9N71Pk8tmf2ge6EFBIUy3iS5f0nXGX1SHLAdtQ6h36qBqe
a9cGb6THJG90xVyz5CfrFtmRdSVq480IBzBLJTox1c0qZYTwJfeBhZXi2I/uVd+cJmvae1xBJeq9
goE7dLUXUmF+NyZObFjW474C1DyEuOebz9JrnwMRUY0uq5vaJsaAOydjeg6/7lDY/WUEKIF3dqB5
su38BEmdbotdxES1Fl6+dZTNhcHnwzM/aWj623gOLiOStE1pkIRRRHeYheMTDKHT6MyLofwiAIQx
cS/OLqDArKyLvSRmcItszmF2AbGxdPfGMEbnVpIMGrX1PT6wre5UXP6ZfWpYlEayJrCuAz1QBLVk
hMdIln7CdldRGvJoETuxCcEp2i5VHKa3LMLcaKtNAxaIOLiiskH2Rqnug4mxHb3yMRbNrdVZmxGo
A/8G0VX4aDc+1fI1eTWQj1kK1bTL12RLG2vPys6pW99FsG5X5ijoWI00MUiQoliV72upASgRN3LW
DajN/Q7XBHi1jEmZaA9VCeqjoyaclJB35Fhu/Xi+JPCr12Fcl1tdyFPkp8cw0hGqozgyADBu4dc8
JywW8xG/S09oIM13OHBM+gFAfEQ09OoUsEIQaclGm8xXV9Y3ti4PRZCT72Yw380l7hDm1dq6zCtY
28OtjKw3YV9FFqPmmAwe7bDfARqHirx3rDvBpzfJV4pfdu0/0UHZjyUhQk12ZbEojSOmEWNk3njp
eBMPSKqHDrWHcRRRXuwMygNu4d6OJmY4ylPNXtT6Ca4MaLPGfG5HeDc1BVOnALMie7KxSve6nK2H
0ErvbcaUne91+6yZ94EwTiF3cttP111Fg8wFmZSmVCOxwKVYJMx6tDbIKHnkR0x2BLqYFp6xLosj
yUb7qTd2npTMSig2BuWIBEDLz/ZI1k3af2QtvYp0JoXpPq+7jotmwgpTvaC7/0hG57PrK7JSzY2l
52KvayP9sgmQYc2q3Y3fKMnSsMdARvFMuyGf4TF2vKfUGw+6aR0xZdYbTZrnhNxB8LJodDpuiA7h
favzb7TU21oX3DDaZt0H9s6pucPqwxuS9ds8e7MtBTggoinL77CEmRy/6nkOg00D+gCrk/EjqBrU
SMHPuEPaTqfzrIFJWCG06xDOjmen8B/wWlHgLvwfetOfu7C6+a/Ug1Imcvp/pR4YtkEawX//X//z
ffwf0Wf171IPHlh4xn/bvMJAe/0/wg++3vjP8ANiDGzfoPAVWI5juyrX+8/wA/sfrOB8y6Zz7Zmu
4/4ZfmA7/whsmuFe4JuG53mW/fe/terv/dvfbfMftu+YrudageHqpM3+Z8IPDMv7S961DhDUMeEB
G66B99JZgsnfX++TMmr/7e/Gfwv0tpRhCMMy1ZJwA0NbII7yqeuYNDdILzq2ETJ0rW1ffAdeH435
EyKdl7nQbvMpRBBZ6xPCIGQNOCB3Zj9j0CW4dDvlhK750XAbATvzkpl8GQGThQtj1mE8Uvkl3QDk
XxVHKA9Sfz8GlFeRGRGfWdy3bvdizUBoaWavmq68jseSrFM1IUQQrVcgdKyG+DG3Q3RmBD/1xnsI
gupHOs/Xgz2++wJtEn62XVdMV3Y5nXxm7kFWnp3M6Eg38C7EWlqEmGf3lUwoX864UQ4l0mMUFu19
5uBjN1V8peiYrUsHn2MKWQCfyZlwGQF2E5jhAG1FK38DIqTKTlJeRWBwj8W7u4Vrp3JNW27YPkib
6vcQ8+IE0/hK2vaPbrDReGZPmgftqyQUAueCt8oA2lKQUtEstaugcO+zYaOCGEgErM37Os9Ovus8
UPOhliFkvUpJofAbsG5Oz1hbvtIV6MkqbaeUgMOmWZsWy72smrcaC1lDd+VGHzZypnHudAzILrOj
LnJxIMKyNcYnPe2hLNZQAobi4hR83IxvoaUPz+KjvwUsCU/KDEtm6PEhw2GZintZjvh0TX9tdNl5
Th1qj6gjVxoUqHoicEubEoVIzD6q/DaLnBsn6h7sjqAJfgd+aW4wHSY4Qh70jWmJdBX1OCrpoV3T
UC7WiTO+NUV21hAe057OaWXP98DDhPuuj+5lEHgoJV8CBKbxfhpV1FqfbYM3uLNXmqBmQCnv0Rnn
W3iSdMFIdR4SSlBEYgH8r72jYSPv1zJCHwxgw3Ee/8Cs4B/iRl7QLwo8ef1j5dvtNs4REs9OtutB
jyP2anfUw9EftDR4p9R4LnLuUK4FzD7ys7OLxHRnYKC0x7s2LvOD08bXFgwAarIh2IO+fCl88ZLF
GVgo/cn2smehGNlZT/Wa1A0M/OX71F901eIqWGNmiDJqG8QsbV9W1uNOyIr+nHs/F4gPYxs1kBhO
DesxxEwd1eTw1nVa0MMqMSHZkFd0P3vUhevq4MzcSRw6mFv4orj5kSKOmDotaWWX703rJjYTTj5i
oe64WGRLLuhhekFtADWF6qwvPzu8pFQQmevMQNnWU00wJeQU2u54QHF3GTNzWCvoWVT24KW9uNwg
Zkf/YN2h9cY7ptNkS3Tro+4b4nEndCNNfGSWXe4avdRPVmLOp0ElcC57389pNdMrrKK5X56WDb0t
4snUw1btqcF4O9r+yx8/TDEg1ExUcRygrv7nvjYLZ1N0AC++fvYvv65QdRgBdkmYdkdOqDQOnJhf
j7KGr2lrJOm0IUZJzQ1DdP114dGQdyRY8pZUUb9L3j2d+TRy5bo5tIQFmlNOkDYmUS8JgwMOHZLK
AuWzEkHFbJCA5K89VhzY4KGpfz+1vCJtTNCPibf7fn2i3rS8bOJespkdJnma8u2ZyvAnrHlfzJ65
b0iGhvylntPVZnnJsilZ0xwjUD3qTd/vXF5Fu4p3JdVUMrgZX+/8+k3Ic/nJ8qI+Se/R1ePUaDi7
nb56aDsn3GUlwShDoV1N014MaNSZm3o5Keld5Fs/h+oH0kwDuEDi7+vKq2+NNqS1Q4Yx/vEehgba
oKGvHodpai6dSaSua5TX7hxWp06SE92IMjmm7brswTjF0fyKUOE+yZQrFeC00GitFxhjxjq9novQ
Po9Tj2tWq7ZlT2556IF3ol/hnxrPrA9mVKE61rACKLmqEBA3U0GNEby1jCXE5pfRCFggk0MPi+Gl
scARO7ShLSp7s8b0dcTucI0V5JiZlDogAr2SvOodtNJqD8VUvdkkPqykU8eHuO39HwnVq8L1soNM
NHcrNL84an70s566zzLu2ntXD6tbswf76/esDGX3OJddckIwdtuFCB5dujxQkUCET/F9kcYhMCa3
2YrYTbetp7/0MkZNEdU+CdDccFuj28QfnVBQkfiu4ezaDQVu4WoCXY0fId1MZYeuJ5LZxiPKe81I
QmAACc42mfB71wyvbHVhoV4A4ti0NU039dincmL1wXEcfL04IFzF0q42cxLe9L037JhNFKcx0XGv
saiiTuHbHQKw3mGx0bZchZ7XGwSqKFYCbZrMB+I6Q6DfOCOtO+o1FaoHNgsjIIUt8MeTy+NJ6OZe
4IdEWQSzxxwbcVo2pCP60IE5Q5uT2071aVTgd42MbWGL+sRqDlvgn3vLc98PqZY+aSUcW0AFOEjw
tJ2mkrs7UfcDkQ9mhpSGYn+C12a9/JSaJTYqE3haIRML1SkdMMpGyZFQz/q0bLBOgO5Zdn3HFyeS
rZ5dt4fDnHT1yWFWYGKjORp1JE80k+UpMYDgfj804qFYhxFWdDB1Pc0IDVru125sBM1peUxnpEca
It7tiH4yn5eITb5Pzki+hjzEqoIy35sOw+yvZeypfEecbkHaO+vluNLrYXCM1SF2BOSQ2gXRrY5y
nM7URkyBMhL77PdR7pTNtFWbZW/5AQmSnw5dre23D3ExIy4nwrL3vZnrDlu2GOOv465VuFuWTaJO
g+VcEAWuMLj0+AnxMMCV5FzAK4E+a9kFBcpupLUvIc4t2n26OOrJG2tYQu/10N5kaHKo0KqvVX1l
y0ayqt92JfTZ7+eW7xsFsrGHIwYbRqcw+edG0/mKvx8ue8tzs/uzrlJJQvuAonT5TpfTbdnLVGhw
Fvr+ejnfvjff5+D3iYiQ6KhzYe17TSeYIyKVnFr8zGKW4W7Z5JHJcdF6wIXLY+IlaBck9edAqfv0
dey+rlHkwvlq2U1KydCGNuz7wHmRBmnwPzqGVkdy8wDbeTlA/XLNfl25X/uIPt691Gy3y4H5PkTL
EfvLc14ZoFPPVe//z6vXVYnM7nLslqt3+YmpATKvY/0Jzdw/L96m5RtYHrepx3WX9F5xZNq3Ssoc
vvVyySyXEr7WP66v7+fwku+91lTUjao5taHFPBq1jteO+9YYmpPd0Jpefvb1AvVcFUk8I6hroNYy
HoInak/en3t/eU5rami8zN1XdMtndW+UyQ7pBglMsbLpJ5Tsl4GjZ6Wz7JVBTLMwaH4th9BQA8r3
ES2AA/xxRNGruIc21b4uweWSrNo4JiQgMhgpnYwWWNZHhwY34h+HcL4OhhonkBpzLdeD+jmnIc10
Lkm3pc9rtCQwLhcntHamfMsLhWXclSkg+OVAl9+chOWSDX3u+aumDjl5iVRZB+qqDBybdy9H+l8e
owRA5paT/jZRbmHEWY6w2gh11PXlyaKXGrq+dAfR6o8j7ARqEqIeLnvLZhm3l+dCZNZhWQeH7+ES
b7PgS1Ij59cuv/9nGUQ0ozJy4AFbF6eCDvnJnTIoCv7yEUZrVACI5WdmBBxhecVoMD86LLvLj5iH
/fHe5WFk6vAoTVd764WI47dQZsU+Uh+pVwSCZe978x89V4KD4QJWb/naFOqrWXb/8nLypcptMce/
l+fz5X3UAq8cx0r2FHb++bb/6L1/eS6LZ3dD1Ben459/mMy1V29whu3y2mokgrmtQLg28sMY1O2o
RHN+skEDfW36lrvV93M0H7jYTJ3Mpsb09uOQX2FlKPaWq47F8rYIZxgh0urXLG9envzLr1ke/st7
cIEiH7POpfrwcWM9G7FJzpn621+/7uu1PdokjjjfhmH12X75+bJx1f/79dOebplecKLQ6WSYaAdO
KGHoOrSIuB6OrSumLby+sjngYJfUE732lMQ+04Ky3M/qGjXUZlxu7sJKGXVkZWSn+QFGdH3SUmYJ
9TJLgM3BIQyLF2riDtQJrogpluHOF8O5VhnzoTCLFS7CsDxPGumQDDLlSf65WR76y8i7PJkGaLbG
OE02ibrbfm2WYXvZFdLiFPIniR9dl7vB6j4KWzRb/m+uG7Xx1G1heWgvd4S0hLGN3GpigYchl5Gn
JwyPrw3WkPoEy1PLB1o2GMjdfV/kexk4IzRLNRmACtOcEnVr9LEQoYfiFhipuYXGjYGlnroHkmeW
YVIuJyiZCWNfrGYpk7qxLnutLOITdOZZDaBOrv90aGjCSnIYiNVm2TNwBthIuQ5SDb2jeumy17iY
WUmzPXRq4AY6VJ+yweQUNNSIvTwG3UBRCcSlLYknPyRqeuWpQaEwHZtRMnyR/TzMa01hStByschZ
9rCZnmLy/AprNrap+px+3TanZa/mg8Gs6C5p7cTm1ryE6j67fPBl43ZxtwGxA6FdTSqKUudz62pC
UbGW19d1jNjC78IC3g7LuCHWdiiu3f1MYIC+ddTVOGnRbe2gNVhOHNrwJSi/kvF02Q0lKMiVHZ7r
IJqP84K3oZ41rZfdTo3s4BAmmArpwVKzsUFNwpY9jhH3he8n9T6GfNwAUMjUh/jeFORU7efW230/
5agzSEZ4+iTSTooUhDeOmna3/DaIJtXXn1geLhuYUwoa0z53ReRvl1+UL/euZRcDMV+8nWZQL3sH
uBaLsauwj7pDjBTAUXPwZVMvpxqh1Raq/oOeaRzg5QfIIVgcyPo1VIdmOdv8oIC1tzx2Sug5q1ha
HQfXejV7k3ZLNDEZUCffskmoERL6U0a/KfbVW5Myp8rCCIgHr5NjLUr8TCRfn3TI/iz2/3xckDd8
yIibD5sMlGgqCeTzCSOk9h8n6ILUs0mCmcR3CF8qickOg6k/RSGb5eG/ey6lpR4MLVLkc2+qbltf
DNcdIOoVNEvmNRSK4OcpouBuJkNlLV3toffn9JSQEQO/2EWaH5AjCDATc9SMdXHS52Tb6P58axT3
k156BzsQm1zUD6Kd/at0rB5noBqHNkGmLy33p2lM8ZlIQ+zhs37bdSjfCTUUoX9hup1eukm3rkaE
lEbqcUFE8XbAn7hNDHud+9ZtQDX3yU9sIiJ6AIgtbLd0rFUVRlqrXvdOQ0ahEh0j6bPhfJeFU3Ko
Ww9L3EBioeWGh6FWs4XB2SWRPm5mV7t0RMFAUUrrg7L6oOKysPOPrXW0W2B7xG2C1mvLvQ3HbeXW
bneUXXcIInT8UY3pOfLmc5p0GqXg6XnAYrAePHxthJ9YBHmSQG6Sw3ikqXhDZau+alILSbfa67L6
s7VozTl1S0AvLRQmuYW1zrQR3yJ1TmgZBorajlyuEp4ZjSHPAZ4RIk7J7eQ6zwsKn6zGd0VKBqMd
0NC0qwPBMxFC4uZ67r0bhrPhkc6rTxM6LxBC0J2xS51I9HwobjKIHLGJm3eaonbjpKgVSbjc0SLr
zqZfwjUXXU9jy0zXiF+qjeb7Fwue0c6r0aXhpDrieMspFd45QnvMA0vufSw6hqSQiiL43Ulw9Qfm
sKXUuu9y+peLnpPeNZ7+MdhiyvvAylxWEwaleRB4X61HBy4UwYNJerCd6ceomwR1p9gz6ew6JxHP
/jbtul8V3TPcvEZOb9QjClV/c1uKuGX/ISJ0KGLWqfDjkUB5tkZrdilbW64CazB3jaVTCc7T+9pV
SeUAunZhi7iwdEb9rrW5WQ5lvpl1IJvF1NY7nzvFOkOeB2yVDhhSjJ4i+HqsEVoTSbS1NRMpm4OU
otIna5cV1Qy+JOpWLlN/hNnFcBQzTfliJG5+SD56PM8oe6xMFaS19FM3IlLNmPYhFCvJL8Mt2KKv
vlgWGo+u5g8TK69hPTHi61ETiHkgSlKMrvyN7GhmJH79KZX4KbPoBGcsMNHGVJsuQwDbmBF3cwmD
1hyLfWJBnoxKYx86EDetKjc3BAtuLbRRm1F1vYk1uwFrQRoSvP3alwc6jjiesvpNQMZFAWPJzX91
7/5/unem57r0zP7v3bv7uPr4/NuxzV/Lj3/t3v3xxj+6d57xD8PUQfdYbuCSEE7S+D+7d/zIVz26
gGsaNCiZ5n8El9Og4x0GvCDafnjeTX70z94dv85mNAocCzvyf6Zv5/61bccK08fTYGMetvm/LM/8
+9/Ev7Tt6iaick3H68DclhpSFP+aTrGrP04+lERVQmxaHGwT9+R1X7LIHYIRxGqZHhuYsDsQtNc0
2yNCKOr+0a/mq8R0XvwI4KiVnP2Wu7mDkCnLXkFzXLxKRx1D2m96iYvq2FbXFoF6deldDymBGM4w
7nukekHAdVdXvo+PYL5PRtc/GeJODjYOjDjD8jrAAQqjQ1Tk1/CvJfI1VT/HbrOuM9p8eac/dfPF
a3x7k4wA3mvNPmVWTkhYSmcFOQlJJs5vWetXpfaryuKRkFr9SUvd6wCIDoF2wJ4k7QjEvKuqVzQH
M/2dTnAO/Na7Jv0QPdVo3GY5Q4TtffT/m70zWW4kybLsr5T03rJtHkS6a4F5IEAQpIN035jQ6U6b
51Ht6/uoeWQwghmVUbXvlAwIACdmM9WnT+89lz2f2svYg2iwDrFq3uFbOGGuwQIMO0QZcN91T63J
a8dgHZ3sJw3pq1LV6ykMfgpr5RjYJH2LVjPybidSHh3EPwvsy6fEL46BxLc6o7LK8/5hUNNT1Kan
IjdR1eI3s7B+VepeGcQlqkEnR+qROuZYeHhqfRXSjrUzcnHx2Y6Tg2qm3WoI81ZSr5sG06GdnjC4
wd8nP1eJnv1GINPsnvTQeumSYE0kit+sncI9w0fYZmOCvCV+hcF0FAMfkzxhIELXUPX3erCHaLkx
GUuxK1IfTBBoxDG2h61XJ4eBqLuaxkQ/xSdsQhwV0YmcMMw0G3Twm9ZsCbVydjoKNqtNDlrmnQfK
9MKxXypBMIEiEG/ap1Y8qynZMyi73o2M4yCwiyOkGjz12hHh9G7IgzUWZVRTKFoWwHt2Ha9cNKiB
01FbReBftdZ4IbvzNbDSu2BYk7l0KUNrR8DFIcYQqunBQa2Tk/yFkVDdugaQ2YTIIknfrSB8r9rx
Kr/GUplulctBbU5PGuFvifomVDRvTHWpOm5FTlqVq63oYO2rBIewMVw95mScq8NxsrEYBig/G8M7
jNpwGbFXkktwyGg2aYg/JosuO99gOR7JGtwFgThGYfruBi0sMMD1EXI1qtCTYU03eUxOlbVTcRqY
VoQERm5b6yeX2KhkfLJDcR0wr4SwtCe5Q1cmJwr81/k10PoBpDIuDbjSYMCk0VXBO8QGG73huCUR
5tVRx6PNziX6kgN85xUp1LnJ8deKC3QLtt1I3Ovi9zppGCRaTATxAfbISTET0Ekx+IhoR3r2qqjF
bSQWJ+vd1RhPl2hKTglmDoLCjxijHtGa9vG4rase6m33VCu4zOVw4H6nJ3bzpu5KmUbq6pWEKHT1
6WvTf/VEe2iH6eZU003+gp0qjvhYT2aYvcovRh6PWFmvTjSsCNi5NaLDjSLAGZBKyEfygbqMKCEN
x9xZOj+NUk2XoVEvzLHbItgwF+8Do+b56pXH50k8Sl03xtBsvTQjOqvJ2kWm+x0pNwwIesxm99gp
4Uoe20kyHuV7A3TdLoa+fYq0EaCDvo3j/BRHDAVdOB1tq1tNPud6l3WbrEnfR9MEDvAywInWovFJ
18BZcTB5VbOpIv3mwyvQs1vLN2X0zstYVhwv6nRTzX2jeI9B2WxqK6bvQGcOp1cBGt6px0tojU+Z
aiFsJTd6vCiduDnxsHVzUqb9Inqlr/AMfOPhrhmts1mrb2ENYc4PVr1OGoOh2mfDGd88y/+SYwXy
rPi9zQWJGxobwcORneF1K2iB2mdtjR714g/FnQExBHMX5Wy7q6bkkLr22UReMFXqpURYC/VPHrOW
MR2N7whUHySOqK3RhurpKat47+QbwmPhkOCbtqn8yd3Aad1109Er26emmTaTZKb74xHrwEn+p4DL
Kei6GBxeIxoSsCHHyureGn+8jBybtdk9kZ1hLGKz3ProO2vH2snBKmo4rSbIWYCFU9nSeZIDNpUr
5X187zGztfF00+LsFYbmF92/IVx9MnxpjkUiooc/m8jbB6N9lqekHBNUzzmHMb8dJ1Gjc45pcKgQ
4bsvnZQqaCjYPM98qTprx5wIYENtrzaiL52BCtHsJWzj15bXSHNGN687haOMRTEIdOyy19gbOD/C
uzo8y9fKdOc8n3HaeNYkN8xXJHxOOSP0ztZ0ou97sBd4IQaWv8L4MukYlINSj+mcsBjThbEjH5y0
VgvhaVy9Cq/FEBprb3FgB3s09wun9Vn3dOxO6YN9iBli70haSQkBEuraRkOSOPaB6e5LSrjWLgav
n4UwFtIuecnG8eIViTiKIjuy9P9mKBap2uz6rwFJMunlAxq5OMIzSl0PAE/Xpn2qPo0Dm99aPHSH
yGbnfL423yemSGwHvJWdY0Mgi/XNFNvGgbh68zBfmy8Us/7tpmnIt70g97c5eC4r/VHQhfKc4Lk3
xbjqjfbO6UL/gBeA2h3R99KxwsgguXrSDvPFIFjSZbHJ8mOynjW3WkyiYwvXzTc0GJ9D1NzYJwiM
pekVAKmgvZX2csEd3TRHC/csLKRqkyGkU3dVaxNSq6ynvMd5m6xzlH1Dh49OA3WkvLjNu41RPxnT
tcjZU5NeQTBGpAChnxWtzr5yOKyzBnpe1SnNsRQFS2Z50elje+TNEULiNGcnlEkjBfkXLSzrUESb
VAkveWEWa+qvG1t2qfU6WcgHmAXYPHFfa+zY66rr6W0CkYtGd5nT51treEK6mP3czh6ZjVPzhrsZ
OUMJGQRVccJwQ0QNWQI41zmwp1h/S5WEzBDr7JLrA11DXSa1uytK8dIB/FhMnOZxzeAhRZyiu7KF
fA1q8DJoVYVPoUNMyFcIiO09cC1CPj2twAfJ8DfqBGaJxHlxMAVa0A/0WjwlZnFObR9ltLudrOg1
MnfKgAHTTg5/KOovRSqCIv8PCA2Xgg0tqVf7pG6jTPYAM7nI7JDMWY5GAf/HMjmKOQzjISl2nZO8
V8l+0FKZm/rku+OZHCFsE8eKOmp0qvXfvLLGM/96Q/sf//d/WfMre6weDMtEH+Ha8p39oUAHjILI
WTj5zg+0iyCCQMZW79MVnoQNWpRFhIBhTFHWefZZlkp/8/Ksdj6/vGFYrsM7UHXPUT+9/OA4oxH7
ZbHTW4p4xpqchbhSlVtPvZKicLWN6BVIdDs+RFZ2rE1GNQpbjNHbv3kjCBz/9Y24rKso2pAzOp9+
gcBgE8xtfAJe+PGtsb9aVCapcnQJgBQlhUHaXh14fm5lLfF5QQbprjltvJx+fJpSsHrmLsrNdek8
//t3Jtdo//rOPNtSHUdD92jKd/6HX6hMAvbMBC5iQpoJwMihEBkPSkPjaRykHc8iGyXpvs+Hd0kA
XJSKNyqxp4BkBSt+Vb3xzQgZAOby0LWmCy5+W3ku0+nWMnUZMYQeBCyytrMzBPvI8mUJYnvDNomt
XcgJIKt0FUKbm47XLIwPbqZeJsPa1fwWQ+Cu0qJahohb4q5ea+ZLilG/YvLz3Y6usNjWbnOtBEbY
1gLpBP6GrdKw9ze5XW9UQC2VARUxC25KIN6SSUU2Yp6l7BG19sXVuqtfZu8Q1Xj6+LUugG9RJeom
8TcORw2geijfkF3g7I7Johv6pxB/1uLf/wp/dXiYmqpb6E9VS9c/Had6GnlZAdl1F+rNxixoWRKh
kaXf58p6JF2s3v/7F9SMv/rdTc2Qq3bX5Bz59Lt7g+ayNuXMDGxxbFKyVmTutnGLi+HaMPFtXDN5
FYi/UQn4ZFj2Tyx32Q/KDgZ1fdpbe216DAH0wm4gNuPqwTQjGffecOTBoFKQpr24GAOGc4JwsT9H
LYHidi74Epk6hvxuYjzsKMXk8w7Y3eg/Wb29MylA5aog5Ujwwuyg6ePRo7VNqNKtZ1WVWfXag4Ql
SCtpEC52w5b1PUEc6Qms7CZqvrshYlEsSfCOnXI1aslKd8pdJHSMg4Nr7WPNYt+2BFu5yAK9BMqa
dhxF/sl38dSy1n8jzw4LVA8rpFxnXXCfYw5Gg/cURd2yZwkmvSsvuvTO1cU6tYyvNcvRIo1IeZ8u
bTlsYys909h7rjvx1uuUY3nEkj28VvUepqfVBWhiRyLt41OiZqfQNV902HhDf8hMcTcq8buC3EQP
rJUbdBtRpq9a6h8cfdUal7E0dqEgLJJRu2/dF7vXLnK5R8VyFGvUVKaFbEqukwp7p3cTw254qPKH
UWfS4nMoA/UbLMXBKGjV0lXU+iPypTffJYwPkNzfHNreX4wvpuN6job6Tick5c/jy+QoBSQ3Iwcr
rS3lkm7kZ9dujl8+y4+cE0qW/81o+1ejvqVScoLEczxLl//+hyGt1kWEnkQw2CYsyBoWpsXfT6l/
cco6tqabprz0dPfTi0RhRUC3SmSX6fZgoqyGJk46PdUjhqHAw45dLx4StbpOE7WB2xCCrB6bMHmX
VTa5c8cYSEhkeITUarLTsvMU/YxnbNPr5ovDQOjk6SEOeUxRL5s4/o7uibqpT05AVA/SBSIH4gSf
dhfoN2iMHIp1Eiz0aV2K7NTAYx6d7mrw+3d+8qp74ti27ZE8moVclznGdCO76pyUYNwMSvImP1nO
dRrIPmKhI98keKwD2oizMOwnAAQcMuveLb+UdBhcdpWi8ZIY8ckbuifNsQjDGY+uHZ/y2gDDjgWp
EUe5bGrD6KROMOes+o7D4zgF9zhy8N/SL9BrVkl09xZjXzxrnQO5LczX3UjpperRu8V0oQjWJFFy
6sfkoLOZBQrh4KbGTvYV5MupNQNNH1svud09ZU29TirnBdnsUi5KvDFdKrwX3x+e5Ahusl77m2FU
/YsCh0PMYyOa8sKEdvfnYy3Xy3YsRJYjimP6xAO1RPYMXbll3VQ7pk3kpHosUlyKaNhaMl+j7dCU
+3BUHqHsQaud+nPNMq9nadiZNiBoIG7tzYJhUbFCl0u3vr802XgNwTg1rk7LPP4qHawl4iZYtGf8
sc/CTV5jned3dL7SIe/2sFw2RDy95+zcdjpjXkULoOfMpxqVRUVXj9fOt85yVK2m/q3wG5CvzTHy
hzeHkT9jMHOM4mTihCdn/aCw8V86I361reze+cp49dz+qnXdCgLlJiu+yUUqatlDrYwQfNsNQQzH
xiB0xqLaof9il+MNpdOFBd44mEuDZpmsxvykXwUs5haBRRbiJtA6NErNNeuHN9GNuPsJaW9ky8J4
8eB5SPqk7TvbrhhutsUn7kDguwYge1p0rfs9sZQrtftvWwi/XC2Xfy2h/2IUo3CT/9MMj872p595
gJOXtkOf7waXDUHU3GYJe8UZhq08yI12vJg2Kojgb44v3TL+dfh0KZ+ZoTVNR+HzafisTGK8kV/n
uzYE9FCnJznP4Vzu0249sMVWpNnJH/A00D9L4h5wmomjFyWsoPFCh1PnRDEaCweqvso7WlYU2Qlt
zVq6+6jFNPs7u+2AKeqFrJdcGqXOeJHdjTxxX3rSGqXASg4ZQ3TqFGXbkFSG+p+Nx1DuU+38TLwF
vn0OdWNl0tyLBdz0MsU6od7kuBtz0MWgtYMcCwvZTV21bqAwCo+koWS44pLfUU8U1fQGx2rl5Pya
sXlnI5Xt2+SEfHiVxdN1TMUxcxg35DkcGMmr/MzGpN4mTb3Fk3qqSNxsku+Kk54Em5RgjE8gftYh
1DvdZvStiSSj0HFG9dhy2DesXCdz1VXpmTAmPD0v9AM5Y3v3RXYogh6vcxgy3ZpndqDfZTsEcOt9
TmX+o6hgnbB9qLVkLw/vdRpvWrwitknVIabpLVPXhs9IlICSwogajedJ+uRlWTdZ+SteSbQ64h5D
kc3oh/Y1rKR5wNs0LHdxwR2EiqvfVU8l2BoRO+duhOIinLPsWmv062S3SYBcArO8lk041l5v8kN7
BhVLol0qJTqoDt20uLvKGT7i3Bh6NpF9cZG3S10c1W4R0S6qO2AptJOx1AJykNGT0wgZoFkWfog2
NTV3cvSVnbWC9aLZ9vfagB6bRazonlwxvGmk9E00Z7ROfVRQ3YDRpEmu+vFJZ+tAm+JXM4pPMNtZ
bIavpsm7UixGaLqvWU/ykB9bqDLQfFkvstOW5fwBZ2+uWi9M4cc4ZfqguizDx7iy72TBBMjvRqLl
S8y2fUEqrJZMb33IVEc1AVTyoPQxWDT6iF69gXYH1vBAkNtG9tqg69FeJPip2FHdHspSHOcDnk0P
WUZGTMPjwPfJ6GXSFSBScC1X42npnL20XdFDBCU+7OXkkwMlkc3uvgEuHLypCn19ecDJ7mvMpFqO
rB2aim4NechOQXuhcfobBLRhQbrFuq8Y/CfA9xVdZ4Zj2SecSv/n30xPhvNXw4djWXCYbAYR9VOV
nwojrnTTynaNI97yhi+SRHnD/0Kfi4ZHh0RSLkZhXJAbkrBHAyuJE0n2nuWB1YSevXBb1gCtR4sY
2Pg1JQtFDtvzEzj6d8y4b30dvRN2+xa7ijQcnJm8Hz3wzartYj8bkvqOftCwbh6IY5eR6NFyjBQd
URZzTg7LjAxats3HTuyMqgTY1XWXzGGRjhhxoVolJbM7gSyLXhBp6HeQ3vzFaKPfRHj3WtYeOoa4
xOlNU6Mu6IUiYqOsMFDwn3NG/qUdksmt43rC4u7R5Y5bcfOIW+n7d7XG4VtwgsvxJZyMfRHHy6FE
KM6obpvtca0zOMkx5zFQ1DMuFhBT4avqUoX0w81Qx+tI/lNbJmjBDn1Rr+UcnkYEmxrNBl/Lqhoo
9eS826UnjyNSnn+kJz9qxmPPvkYaqxf5bLJMCnS5NI4Oyb1SO+uCPQF5VIBGOMsn8ej317SXZWcA
9Qhg1/EgVxpmAyEqsXdWId5Exhugb58JolIIbtjVJVVQ0V3Vu6hyCOIUw5a0e4alEsZN85623ZNh
jxd5QrfOP0v///2nWbOZvaFv9MDqKAjbTzf/86nI+P//kY/5/W/+/Ij/PEVvNXlV7+2//avtz+L8
mv1sPv/Rn56ZV//t3Umn6p9urOcd84fuZy2uP5subf/oaf3v/uN//Pxv7btbts48/l/vu19+5nkj
UuK6oz+5ZvVfD/znvrv5D9vTbdNzWaerLkXm7/vurvoPi5Eer6qtw+VgI/2PO+/cZbs0vAzNo/tF
KfPbzrvh/YMeDy1AzaWKoRto/k923+mh/cvo4sCJYkGv0g7BOvt5DZRmRjPBABe7MS0fh5g528/i
RxOiDQ5/gmkxUASKdp+nKs4vFRKhqzMBZOygwhi2dh5F1bXUFzJBYDGxRb71prZe47pj7xahK/vG
aKvttB/BGzYPg0ezOlPYBCXFk0kbS2p4l/W2S8Iinq+s4z8jCIj146wc0ER52nPuQ1H1o0nB609y
OiB1XPOGctbTsD1wYqWWfym+xzV5CmQMkQQJjW8avJBg6YCVdGrjzcjNmGTrhK3qpHO3wjHhSifB
s2ekGk13qzvQrIFzONjxsWvaL3F4jeK63Aqvx70e97tAd76GpBhvNbAKogneh8beNoYGJws8Qwoi
6M4sNESLOsYmiWlOJ+Zexx6ibdazd1RhqdxAEpjozuEQC6JcX6YxWFa/0wTJa4jUMewngKjq74aI
3omhqVaFoXyxnb5aT5IUy+6sR8no0uEPkRXY+snx6bp6bAjuI7M5JcZpIGSc+IJgn0N4xtgDetm3
p3HVsbjfAy7Bsud11X7SVWg9XhKdRSgoVzzvUNj9KQoYLKklG4qIO6M3T4ZiOCfbQdUwxk23rssS
4htzwVK1SU7sRyfZGA26JtvvQdLAPaXJgSJOIhJ61XSZey1la8TRs6lb3iIciQ8oghgIYgnBlxF7
WLJV8GRPYMvrYdp5JYbVHh8maa6q0r75WvEK5JD4lMm+71At3FugqPhSUTsoNLNQfbanKU2VfVoE
91bB7r0ThfoZaM1iLMyvjkYT3w/Ku7EkZ5mkq5VHh2OnqEZKGqS7NUCwP/lwORbNCOs+GbyjmGAq
Mtnt0wCqETTHL6OHa8kuHGeNFyHDOmosNkgzwKZIUiK1SY81HO52Ypv9DsDguOtIOli6qNa3Vfij
TotVHZF+kWVkimlOtrFy5Sfh0M0yGbHB1oiwsiAwri3ZRYPi7OOpZ4qIu7u8CQgpGEZCtu1Uu+Mh
JENCxVj6KV+ctNOtbDO4dKAH18Ood/up7IHx9c43it5kp44IwNKSBX9Tkf09terLiGVh2etYnDHE
nVSn+jHkPg8Zm0fPRiRGVtO3TBnuMjV/nELM4V0enUw3MFEdYwlNEnut0qMHwMUyrk4fm0ltVjph
XauuqYHEgzGp07LZFsI+Fa/RZLPRPULkEfqjiLDWsXp48BS4+Ro8NlvXsXdnAfHj/hMb/z/dCG8i
OTwV7WqB65uE1Cp5FDbxEVmrNstSy9/JEIMS57TQd32D4wWeq+psXAlYtQhJXbg18T55w7gl8ubI
mzUe+Ja/RzF62DzSCJAlhznVne+VU2wLaCz3huc91Vp919QQcNl3iVe2l7XHNvniUfIMvro1y8mB
mTRlD8k3bQTCMdD9nEbiaoXtLsMIzt+AhX3N+D0uaD9jEp+m+MWvNGsZWO6yWIZkum26nGCQHnRn
ZptH3yVSFnY8krskGVaiMr+TDzEdkOtu8rGvtoODbdL3yQtD/fuU28iANSeyNnmiOcguomE9FrRg
yVOMKk1ddVGABjTtN2phPdRG0J8xpGU7fY6VMJ3tMEW7poItJ7bjQvfyLzhYvX2RVdvSO+LR37Jb
R+eA8cHytmxAQafVp1XkgxjK3OrFcodmNaRGRdsAsoxqPBdpqZGa0EWbrhfhbjConC3Nqncsc259
1PsQ4eDF2Hk84IvYCxRWy7G1mttkMtAN7VNr2ZK14AaY0RkupgwSf6VBYTWye6GbDw6xc0OBOhbF
ugPlX3wpUyn2cFr3+jKlhosrrYN/7sKIokjP0LuOKr7PEa2UQLcJw/qAPFu9y72FZRqHAe/ueSK3
mBiaoDglNvZMkmsqOVx7oHQ8QSawlzlvCsthHdHyVtGBN/Y1iKamZUOiYrN4aQ8HMpRXk2P9MDPt
CjARFYUfK+zja4SiTQLRWPR9ag2o6FH+zEoi0hdKjGhFJVpvZWiQIH3b3fs7p1O/q31UrVuDfADQ
Y6uyxJqNRX/h+d0eRxl8rJiFBkgsIzDeKzu/JVCuFwLVG/C0aDlp+JE0FwlrZ6kgab2U6OvkqheC
Q6GlL+XXxqOhRycwWzJ4qeow8nIeU4hsexqvONHwgQNlBTQsNpbkYRjZqqhkVwoqL4wvY40dGObY
Q1X7GzMDe2V4HESlvYXD97UKU7ZkGhESltBBp4NeDhAG6R59hrVloxZI3Ue10Npl5ujTxmpJ9RnV
fj+5rr4xSpr6LACJUFm5XF+yL4YeyS62VULhYfvBQ80+fI6k1wzLBzCFVPUccjh8SS/wo2+9alkn
ynkkvgkfBZL1siaMHlkHTDXPOGdevlMaymQwZjDlPPJwvNZlU2MY3ty+AgDobvXYfw2E88WDbrww
2KcKrAxtPaEgSUVbFi8zvYMg4udhEeyZqzYgyMlz9h2woGVlPUfCfbNCAoO7+obvejsk7UUzh+eg
nwQh3c29Et8xKPhSTH1s7fieCEK2w2NlaXbIk8x6odjGiRwAex8h0V46fUvuegVSD1sncxsoJB/M
DtUGdEd/L3kPdQVujOa/NHF/HxduBuNKSeyQNqx7p5FZDLg62HR6DFC6Ne6Lvr8lQuoCR/cUtBxc
rWGcaAsE23gkeE2N9X1QFOxwOPRNGN3IbXbIT2y+sMwh1VQkP/SxcjFVGPdl3n+Z4hq4rwZqwiM+
ZBgd/Ri0YsvBjcAgIJazLPndO+qVKoWQkF7ziPzmqvqh9GgKMhLEPN+GUtjVEI2fTHQ8hBs7pKyK
tR0OMdxQjj4zqTcRWmZqq9KABZxZiA06G4chDKSDSr5N4KoDUZEBWdQfRtyhtcgMSrOCpg1ykcUA
AKXzQdD70jGB0f6PF/N99ohmYv4HDgBKTpvlcfy73fnDuVezBt4rwUZIR8lsaURXjbFtvs3Jme57
mmlZhcBjttVOvZ2uO5x3UGcLsY/LxywhuBERDPheVBIy4OO3i0T6beab8z9Y5WCDEOaDQGLCUeNL
n81sVgxjLH6izffQ45rtfD8hqvlhvjZfzH8Ba/XNkv7Wj7vma/Nz/HrOj6fTiPCSCo4EIG/1fZat
FP1jEKne3nb0ZFvCUA+D3DLgYv9T3OJMQt2CXNs7H25K95cR6Hfns9/FkqBNdOTsqK2luayePdDz
1fnOj4tP983+zE/3Ae8l8MGod5/u/7jp+hGZXvFEz6tgIA+loWm2KH9Y4kt7cKblfNt0rFtaEr8z
244/ftZYOo5IYuO3nX9m8GX1RLXPz26Pwy1LUrKP5vtUuKtkx8Fr+f2YmK99esI6IQUGr0i0NqTj
7eOCfcnfjLXzfVFjZavaScVifgvzUyXzMTY/4a+rNGif9aRg/1Oap2ZD7HwtmSQLFYaqnEy6H7M9
1ktDbTUNA2ernTu06CwSxzEA7gOtITjLYb8BB7b0bwVBxaN/XZ+/+9hmNC+s1oe2Ke2b5Dv95oWd
r334YweJlsnUvY7yDTvZiFXt19WgwrqWkgRgkb3Jx0LVJQ1u84XjxPwKpTyjYIwI0vlY1JCOay0n
9pv5hjiJ4M7X5B1zc76myptmj59nOd/2iIdnJQqoM3fsnVEWXxV0Vcci6rEvc4/Az3DhbizEZf0E
CTHHkrfWW/GtqfwtTpbxqjV3pqiTqws73Kr9l9qntewoQ7SuKKU3SVvVm9Lx43WEGy43y6e8IK8j
cbMH4NIBaWB5vA3ZMVoVZNDJ8ZLFnB2JNUYlKg8d+49JAOUixJRB5H0a75rJfkNqH+96rIUGQCDy
9xzjgJHmXHWptvIiw102tQfuaKSKCBJl7zZdtGzwqhyHjja91vvZWdcLZkgbn2zrsLSGjZwcfEcs
Rkwl96o1rpCI6Mdu7L9i2oo2WErbFWm8zTpO6exXZOUe7CF/5wx/MpnoUdCzLlMUIEidqqabrOtI
xiQOCYXSpW2QBfo2Cjw2qc2TBwyYnZUaRnsfnXWDilCr64hms8x8T3T2saaYpSZAqfyXj3mQx5zo
a6aW+ersV56vffqb+b7Zufzxd0Vjf61rt1zWhnea/y395fGWVuepd2d55mXOTp8kCWbOWp9v/rpg
WbL0UqKB6w4jacxyBnTFVNl7sg3YxOK496AtVTanodJ7FzJ4+s38RLMDd76GnrqE9zqNe7prH//m
45Vb9QpxC/N9lVziq8I+zg/sBs6Cj6f4uAnZQaB0jGBazcyZxA/THV6qdSLtkOWM9Jmvflykbtxs
B3vYY2ImcMzKAT7KU2EWEYoUICRLUO3XfR//MF+bL+zao6cPoK/cdrnzS3Y4/0OQiFe9iVUGEp5u
viib0lxq1HlEDvJ9zd8L7JhoG/vmsZwxCqZt3qUKEbuz23z+SezZoz7/rkFG8xi3IP51Xc5LiMme
Nal8rFW6xPOF6ArjoEPdX/Y19I7eI5ury/hotRXohyEudfhbYjXbTanLAUVI46kn3a+f7kOjCdB8
0D1Qoqa/CqTDFzIn+sph/sjkf1ckM8aQ9x+KLIr2ChT4MqKIHMRpdhzrM9hAjsl9xg51qgy7QLp1
TfzWW6vXdyxcg3XNqUGohsRzzO9gmgfEQr63+Q3Wg6kvipzwwPnVR1tYm6I0ziSFVocYfPDe7b8J
qSElG3ZblpBeZvusbkf1BtndgyE/YTPPjzHJZMf59gjnfSJMyYvX8RhAsiV8Gf51MIGWJ3F27yY/
P1zZcQtGGOE+M4KaKXVzDGJRoIxLf1lsZ59t0yYAmR2+bk0ebPOD53/oLMmQSuf5I54vuwTWcZhx
bP3hr+STf7zi/Frzw//L+9wmZE75eIb52vy4j/s+bn48zcfb+7gvrjhZ/YCeWePEN//jmec/JjCA
OezXe/94DIj9cDdp+vrjrl9/osjtSdtifwEpaH9ARtsfSpDGm7JO7nVJ7ygEtsSOqZclPqfy7L2m
eRUWuFUZZuY7i2n8MrRtuDHj2EYSEyxnKzu8u2hl1oaG0EoeMvOROx8nHxej455BwmKDmeJSXQ8P
sSGd3E7as7/F9D9I7/uUZ7D6iXdBPCvn4XImiIArLg/zmwCP+Tjodr5xXQEYwch2MxbAyUtn5bpk
0biZFh34CAQ8twcAUtE+NOvYwbDqx3uywEHzCKwlaetFS6bsRfs7WoBZHGv4MFntttZSxiWSJaM2
e6+hEfzSFP3/jYW/wXHqhi3FTP/1xsKZn+WvcJy/PfADx8luoGc5uoauwDJttgj+iOM0bcx0SLVQ
bUmv3z8tfd4/EBHYnmradL/Qi7KX+NvGgmn9gwRI/Hc8zDVojWn/o40F59O2JV4+xzTQyuq8Q9SJ
mvFJbsGWSNmg1dbvkPjPYBx5kc50qRagG5OKviWd67eTrIfwBKrj99vzmdeqAU45Jbfxb1OFihrW
5hIIQ5/B0C4mT45eNcxfenIE15rdOK3TImXhROs3P9RJNG7GULmfAQTzxYBILttFEveVkNksh0PK
I0hgM7Nivm3BCTMkMAxPoXQfEL20zK4A2miihtktLVxyiY2rGqTqLu/PY6lNB1JM17bQrL3f39Mn
Gld5PNVYwMsv8PIwvgzd3TBARxv0NV138uxZc20ghWsrJyAaNzDdhyGKj6bPLqdDduoiKYsjAUls
QfLrrUef7UmN6INAVJhrs6hfhHn1ZhSUVuwUXagDXzBiXAkIfxBq+5xapO/pIHr5hOS2AxNeOhnL
Ruwp+I4sMA1kiizbyHu3x1VWwwwZCdjlDheLddmevC6WTNCT2VpY2vEcVJm4t5L8QTOib1ZppxSJ
lMIMN7nup8TLXW1VgdLcfes9zPvYwIfVCMA4w2e1lU/Yhs3zaIUHM0pgPuZsWNMOXyQDgcdN4IlN
FpVENoG3pH/W027Or4VC0Lk/Z+PiQ4e1Erb5tzLgWx2dICNXh50PQ5uOYVR/LUn88UX1SP1yQXT6
xQs1+jG05oIh3nmZffKo/8GuQbevHnSFtguG58Qk+mwsj8MAsTEMqh9ViyqJPIsfdEnGQkpfSSJJ
7XxP3sPbMDRvCJQIH0B+A048jHPoqClQOuvQBRENEqSvaiT7G9hnHHtfqyY50FoIrii3/HVhVu86
W35EIU6k3nSCXuyD5+j3aav9tFJ+rbR8Qi4l+0NCI5rIeodjRuyxjcYwoMnotEimBsb2iQ+tkNzn
pcTjCafjwKvDb9FQCTB0hdjUemuQOElfOHXIrfG+E3SRruqhvs/zl0E6T70yqpcax8NisopH8pR0
viowHmwumWSZ9P4djvuNPJ5KACWF6j4EmiAMVm1CZov0EqX7fFDuE6Q3fWYfFMe+13vRLMmbRlIV
0Qcr2FRqEvFjwhCU2lR4QRvfdy4hHS3W82Vn8Ugte6hHQTiNmtxYnz2zWXVuO9D9eOiY1BSywzIa
6kqp/zBb9aJ0B6fVCBtJKORLN8a3pSdwtomNGR1t45blF2uwf3TEwK+SjKZr7yPSYJOCsCmaj0m8
96bx3nDdDAUEQdS6EVH4D8uqIn6ya8xLjpgVfKZ/ttL/x955bLeuZVn2V+oHkAPedAECJEWRFOWl
DoYsvPf4+pqAMkI3XryMHNWvDi9J0VzCHJyz91pzVbssSJ4qcpmcLkGI1VAom5StRC21Ntv7IaED
tkQDIS2ByCfj18319BHEuWkDzNCJik+LeAAKR1LK3dCb7GSQmioolWHSjtpc5RugVLQNtODSjsph
TsVD2GE+Fs6wBETCrYivoD7xzRe8ZJF6I4QVfv06elezcS/2mes39Z2vx1SQYYc3g74zBQGtKD7o
ZF9GPW05P0YtEJBhu+m7LQRKMInL72m0gB0lUwhVVBIaZZUkC1BN8AvogiV5fG4kEylf9R23wi6w
TrlV37e1eGsFZeK0WBnRaSo3XXhMqVagXm0uuC8eB7UH3UhKbtV2+2EpT4rFcCPn0y1c9JSrBIdX
/NrjxqRNrH83JhX7uU1KSplYO1PxzqKmaKOrqzZGO3yJGomn9KMD89yk0Zcv0SeBj3vbKjWBDnl7
L2EttNVJpmI/56EbkmFLNtByXvl3fdh/NEpxK5b96wj0nxj0/KTKE91C4q345RvyQG6IXNzT685d
AzvbyhQeFLyG6kMBjqdRWZ6QYF9JcPdo3t76XASMfvqW5Px+GIgtieLvMchhlsweGu/WRb+I0Kql
t0Ffx4gsYvC6JdKZqSnic7k4CVWk8wNJmu/yB5GPl00jdkVfSu1EEXdpRgKr322r2bE+yAz6ljuC
MUztY57U0R1Dkw+JItbg4PG1nPFvnnPTbmf1FPUg8dN8l8Tqkx+JX4YvXxUFnq5wVjuKwcY1Jm7P
GoeDMdFe6TOciX53GMXaVdW+4v9UOmJGgJmcvoWDJ4rBregnRKW114pCyzi7UTO/YJsJXAdLzSUM
9Coi+VJupW2a5pe0T7+CWDnOelOT+DS+ocUSN+ZY3NDOcciIhLEyV9gCFNKxwvBr1tAEDqyF8ZyS
/EOW0zClONSxAcT0dBprV+FvawPiXyH1dg7zlZOZ+x99TjxeI0Ffzef3Vg4exzG6DczJKfo4s9uu
UnY4yQFowQ3NfZqp2sK4EMxpP1Zo5CF07uWqRpWf3Ewh0wliBDWDQT4X/E2IlFLU5lsp62jg0Owv
fPAm0IDsNlGPVMHMTdwmSI/0XYmhtNKMp3HEcrUc7ZZcStvG9BX0S5MXjPJLMJAwHDTKe0bgSz8Q
URbFWyt7zkNxZ0zjlzW2rpAZx3RQHkpJu8tHiYzLsXuJDb/dzuZw1cyK03V6bhcCpphgois3CHsi
LqTGDJ1xLC5KId+qc3gwLeKTAKywdE08q9ZvsF8ib+NFZn5vVagRy+RNHWTSxKP4sZw5EMUYdKme
HRo66MBISsa7kcgO2LU095CIZ7NINpbGcdOj8SL5u3cI+CWiMKUPOGQVYi6eL0WO3Nyf/GumFKTO
ilzdOELIRNoGUKL1Ur3SRfUKXQcSkmh+QEB3YLVMxrL1EkkINeJZ/wwTeasbdAriQXgHLG86JVjt
OLT2A1qGNg0JpKrS13bQxG1RxluzUVA+ESkiigkYh6BKt6qVY0rR5E1HKCpL/PxeLznF9ax6U9T4
Pp8Ycuq6+iL1Evh09aAkZLPFJZGeeZpel0t7zi8ETgfloeg5XcPSfGQFppXQbXt0I1Cun+h7h64W
1i+ymZ4nHfwcntxbPfMRCNWiK1hMnwzoovX0pLfmFaVy34lEkEgCymYlG9+VEiK2HIinUnmfC8lW
h/ReskoCjl6yU69S3AukvrfrlBExU5t7U11hOeKTIND3VXqOBF8MvL7hLWJhPo1loTP5IZakp13C
iHmlqiNLWnxNdqFnJKr1d5JJYKx1gw76ddDMzyYsOH2a4TpBfQ67ID5OkHWoJj74FvCJDkl3Y6C/
i+njmkpY03ZE6SMCdxeSUbZHMzjLFAnVdN+JEfOjJHhJleQ9roI3gBenUIlvWzk+Sb54NCbdcvJM
PCgNLeKGuvZccCDKiGP0cHyccqvlIKvuZlN5zQX9UCB8xO6V3nWpfl1I/MZm9AsnEoAVDTdDETyB
HZvcPAkPWqUw7i46oznfCLl6L8ghQgxdRcwC1yKPxmd6pkCJ2/LGZ2LNTwGHMOk1vaqYi1AYnAuN
+FcIN5a809LkM5ckROvzVZAZXLRM5I+ofcWAbmGNd8Mzp5kuj3ZgRi6oGRmjWuEt53k1YCNadAhm
K5YYHtC3WtRj55BeidFfCiVQSYtkgJvC9NYX0JRYbcAXaPmMMY2uoxre6ybdXCH3FUejq2mrTfGU
SHj+9QqNp3obC0uKRhq+jebwbIT959S1XzKVX2ba70glArsU2VahH992AhLQtMuuatRKvdrGO8lH
NCxn20kbrqXaP4B28R1SPF+7oDGZd9BgIycNBj6mFAIDjWc5zoBXVN8hqUP2JKWvg2xCETB3LaVl
e5aTi9SVFmnbRBi1FMXEfDhKYnK2pN4gUFl/b1OEKblB6y9ZLnijw3W86ES4sUPd2JGe7eFsyttJ
rLj8d3dqYb5j6gyZ95pbBtwxI6RAMtBP4c+gg9gY9mSOHww4t2QJ0hK/DKXsYHN08payXhEmbhEh
djWS6jLEuUVnuqh3oQTsJX4Y1fx+CgIu/46fkTIMlDlgsYHoOhQFjpdYPTAh8OpO0+xKGxdlquoU
nXyeQ+OM5OMsk+OHKKPZt9XIIqghMMvMMPV019AG7uR6CIkmwoiLHB9LCaji6bZR0MLVXXUzDdKj
WJovfhlfw3NhfBE5wUygEzq2nbQhjnJGUTQI8r6POKdQ9HxOjYSs1gQ0ACAuIT42XEKHK+tRBjLj
FY0Zu0qEN0A01HOtRE7SAtY3Qlc30Rj5PbqSgQReIzuM/n08kImjp8usVgW4osdcAKPB1gSU/00d
epGCvl8pxp2CP5yKPgFg/os/SPjZsfJCmIJoeS+IurTJDepkzWT6eD6vlUUC5GfGg6KGjyZ6r2Iw
UNVzdSs7py3Sr04WtyTNXOcyaq/+Kwr9z2Aeni1De+9C/TFQmW9b5hXrb5giBgbm8gJWeITUTVRP
WAJ8ZYYUWoXmSNpHLMORlsbrOjqPEtfLwC+2ZoFjg0RnSelANDBZGDMQ/N0wFW6EzsQOivK+qcqr
NtaxkOYsai2kvijM0jdoDjEn5yiw4gtfwvqsJiR8BSWXeQuMQRshm5gVcBpT+BWbqtcF9xrXPayG
H91S0R7VyNjlpLGtPdb1JlnLDOvduPXJldelCM/xwmFFVROWHOvjnE0ZQRyDg2YfJORC0vxpzgXn
MALu2eZI+6yy/FzfBwJBtssaMK+19n7XJ3/otkspWNNJf/99bizlbhvDf5ucviuhW/PNa0O47yVh
csYpHRFr1W9r93e9QY6x7Wrk45tcj1EfVQOIvhn1pjPhanZXtnVgLdzcUAxe+4HypLVWW3UVV2mb
NHcrgFlPzPPQkbk+/xRjhijZawPV3qVAk5LBhOcC6fSK711/bb78Lk1rgg2SjeyqXfpD671yRQCv
d1doL+hKf6dw0K4dauu3v7w+LoQA9IuwrST06TkixNlZf1baCCqS1aXe83N3fbUxwfbkrAXB/XMX
cZSr53q0W79vbJrR8ZtlWvc0j/LPlvvZSpEAnk1LqYIvm3TdKmQNl5umRRD3u/3Xbb3unfW5n8Ph
V4ygpBZ5wF24q+gRt0N3u26KRb2EoWA5EH6PhvUv9Tiw+rTSGQ3SmP1sH3ltnbVBITPbptwxadV7
i5jchIf8s33V3OiJRFEVL7N8jaOOEgiBYoGCimwu5k0rT5jSqXGtIO0s1gFokt/w0/IltA3f8NwQ
CE9pp/i3L1431M//Yb1rpKiaJDmUf175s/cisrGXGAyZNhRdgpW73tVCsdMbulW3aZpEPxv3B8L9
x1mDvx4+6Lrx/roFIe2dimhrCnPjKWEuzTBvwle4veIfcg/kEVeyYeZc4ziq1q1WiP1NVg+9t/5f
er86p/oseqWo9fRTMk70QRa8n5cup/X6znWf/Y/PWV05E84J82s9EvoYQV5SkB65HBwyiJed6pMw
+U8lxvICvZp5gcq0uAym3dpTHztt2C08jRnnFNCGGN/7cqb9j9+7tOr9UC2JGiMRe/3u9SvX/y3e
HJOpG1PDQq/3P0fSsvXXI2l9+PtcYajuMiJp8my4vlENXmikN38FqP+erX8coj931w+dKYPurKUO
smzs9akGL9tWeGyb3PvZq3kVNFsY1fvfM3z9eetb1ufWh8FyFIp979GVYjMZkbf+TV0P9vUVv+//
6yG4Pl732nrv5z3r45+7f/n7+vAvz/0ctuXaS17/VGTMojTI9aCLOjuVd9JiNxF7BGzr75StJaFM
Jg98kr2YSHiTCJyfPT7osuHqxjmf24sBZ84vzGs5XVKhCoLNkktuKruh7g7a0myk1njJs0PRjESr
W6j6cMGK9U4RSB6tBLR5E22Z9aawSFFBk6qLzvrYSE2y3Usi3Teos8AEyT4QzLxH1Y4MO6Www+v/
/i659oRkmPJdkpZQbfT7iYjIw7Dc+NHAVWB97Mt6oTvr3U6u611Ui9tBGYfAszQ9OKx/CAi5dHTa
7nrGCL32edebtQ/8+/D3uT/I5T931z/9UM1/X7++/e///vvJ0WjQfkMUPV5r9Ke837f/8XE/d9fe
9B/P/nz0H0/8/gd/P+Xvnvv99vWvo669opVG04IP0/3LH3/f//N1awP8Lx8/04f3yqh9+Pm4P7Du
y0j0++I//qu/H9NSAoOdx1rq96tIxcCuLL4QygR+OFlka3/cHSMI4whYrR3+YFv8Z/tlbSKuN+tz
6721ObM+bMbE63xR2P5tA/OnER4kSIeaEYsGRXO6vOFyjeU/w+D/+zjJSt2hUMUkdNUO5MuPXG+s
ddwLluHTqssFEiZd1s6MtnZy14atuAD/NeT2PwhygH3UNJZggPWF5uJlHX96OqTjMoq2S6CASrIA
62U6QvmaN7A2dFbeM9HgNtAdfbd2af/gPa+PVxT5in9GDPGa0TtwwW8hZVpO2vUeM4ktlsqaSiUB
CaANI4+MZlbmdY7HM6Z/TPt/bq7MJW2h/Oe9vzxX16LBKnTIqGnQwWoXcPh6M6wZD+tzMaA1qLCO
uPZkeUGvWqQnVswll/258sPXeytO/Pe5aFgY40Df7GmKkQjWS/iEtmiuxtni7rqH18d6DcKtKHx3
ba+t3bZoDaRZW9S/3beJhji2+5CK8TKvW/nw6711T//lOWWZP7L2+YjXSfFPB+7n/rqj+5yaWmta
DrKI/1YS/Hbk9JUo//N4uYjpSEDQH1U/nPBoFeOtfblpTXZZqd4JiSF9RHTIugfVlR6/7sL18XpD
Qiy1Weaq3ZpFMofEkuiM8is6Xl32rd8rdNl/UPJTHHtVlj6sFG+IIDDlyMNp95P+slK8V5D8783f
PUcFZidEZK+sFPlfpDf4KyCLC5L+9zl8v+1VvKS6WEu+Cx6QlrShdyWwyj01SA1dYv+srSkj634K
1l203u0YQnwYqZ7ULMlDv3ti3TG/eyesJRapxjQ56y74vTGWucrvw5+TstVRzRJ6s+6G9Rz8u131
o/xYMnQCyl3rTimXeJ0lZ2c903520XrmmUsiT75k86xg/n6pqE/GtEvWCJ+VWr/MzvcaIgdljfqJ
kvLDp5PgDgsOfdX0YOAkJ2h9/HPXCkgPEkPWz+smXBH2P9t72aLrQ2nNIIpogC16nigmmKFJzKd1
gFzPGGsarRnzKifUz7lU6NFeB9/aleYSfJSZI+QV0pBWoVC4JCSRQgHDbElNGolP+slaWP+6BjD4
S84SJibwrf8IW1jzCn4frvfW57Qlv2lgArEeaWtcgbCMNqte4P9LK/5XaQUAj/8orfga/s/uLSsb
2sLYsH+MoAvkTFbWd/7DtCn+ly7hr/wH9Pi/dRWG/F8MkovoQgajjAET8cQ/dBXafwGhlKBhk4sO
QQTxxD91FTIOUA0ZxmKy1BYOxP+LruLfWRLQcBQFmybtUtNEJ4tZ/A8ujiroI4loBm45pttJpB+V
LHTNyBUequt0Z+jOLAPWusJTT5ezu2/f1I/gvn1UCb7ON5O19SdvnLGPPbXloaOaosOCxAWEqoKq
3s6KNxmYXy7rDwkEZLLG/Nt0S6XYy9/o4CjEBdLDo2XyIH1WB/pcewsa/I8y6F8cx/8Zdbf8RlB3
Fq1Hg3/+ohypfXmiemnOO6Azj50k3YbdvK1M5Ybi1kdXd9+CQLOhTKIXLZJu/zgg/gYSggyFLfgv
uDu+XWVPoWAXDZE+8r9u4SLzxyoOlHlnPljDQfwubikYhY74issfXyZtD7v7Nu7U28LfqIfQcpI7
wTOP1h2OwflMv0+9SPURx96V/Jad5n1ygWLVnKLaHi5d6TQutss3RAYwNrQ7I97O8abYjR/FY3it
3Ijb0vwKsM/QV5gfk69kcPUb9QX7FZN1UsB4zxEGNpY0m2D27rV6yB76xhGUPaaBzHANcO0ERJeO
VNvAboPYbq6zaxp7n1QJlR32UHylOf5J6vyb+q46UTKVDs3WvKIJ/FqQrWqHH/E9P8cbn/LveSvc
Mt+Jjv5O7zC32v1bYO6G6+5M99L04q9pl20gyE4ubi/aF9/yAe5mS452LOzFwG7esTB1hi1ssndq
uiP9hH39SjE0k936gWZ8qtoyiSW0QO4LLocPfrNN48t0MxtOcAx0bDr3xSX5woNIO044Fvfadr6l
sp8/weCjU1XEGzZHcD0952+6R2OevHXtO64c46jr+14iQMTNYycIdr3pDZTiYpQp8HbRf6DCee7p
ndG8pJmVSm4uXlTRQ5NgXOrX4aC/Fzf+uS1O8h1WfZPUCOJaAidsHesWU9ApuxpOwVU/74IbouwL
Z9ro1HwUp3xLryqTnoodXoqN8h27gHyB69YE/djDO/XrpPcQhsQEBDr+M2aNsriJ7tvwaB7UaWNQ
49YdIhvd/DBvVQ8HVONQAIxyW3uRPv0jZmv9OD+zFLU22ZnQ4NfwKB8VAr32TUlbBGcYnhkb3nS8
Na7pnSNWh5HxRKBDrm6mYpN+1ZcUM9ZJjmz1LL7IvavdBnsDbbdhU16m4ATmy7rv2RJU5Fu6p9cI
EORd/Nbtayc7y7dEZJoPwTuoo+bQCjbY7gfzMpNudpqwmLbghGxlr5+y87BHqJ8p1waBCa6QuoDC
3gcvL514V+3SZ2vDeAIEFOTM0bqxHueKtPktfrDRxTfG2WGnX/0JK3F3kON7NErVudjryAK8mWUN
C1EgNqC9n+Vlp2Gi60idtQd/k7rtm76LNikMOdeCjuk2goOZ/KJd0acJj8if9MzWwIC4RM7qH7VD
4ZJwTg9FwL6nmEykM9UuMCDHaeeXO9Wwa6c+ZZnT7cMjsnJJZQwk5GCCUtUTLOSg6+/xEMEi/Uwf
QjfdKS8JLqctjr0dlC2CxbZLI3cfP7Sv02Y37cIHlQU+aRJ0i88QTYPW1u79t+ZbaAA72fKx7/fT
E1N4d6HCXOD7jMhhtlO9x08/Eg3nNFSezkr3YF36Y/sCO1ynozjdik/iJtuE5ErdSuf6f0PB/Tty
EOD/Iu6TJInLnPYXCCZ4NBOhDWmjTQDhxZq3cmY8mRh0/vMw/G+DsMnXaAvxVORiJ/+VOVrXwtQh
j6h2mgRola9g2rafgvFrhmppT1nLIqn6X0gr8t+RmiRVBtOAmN0wVQLF/3XsV4JK1UeraXaSkD3h
w/ddbczjXTkGC1oJmYKkoYSyUs8vH+MAT6BkvhXKkG98IsZ7EBx7tZzuC9/vdzM1uk2asgzpNLDO
EZmsSTeex0ConcqsG09SJm1pFKuuOcomwi2p9GaiBXAfNqcWR7eXzunGKtQDhvWYKpNSXavDZBI7
ZFDv8fyqaR7lstMc3QCe3osdOBpUwy65aLdtlvl0/7nQU4OUlZ52WvHQakZ3F2iNfLTS/FCxdN1k
ydLrVINyb7XN9Wjk0XZare9i+WL1xZ58lpTmqJdqHx3dtwr/pVfrlOApYwlFBu2aeXeWSFtFnPdG
l88eeH48fHm9xSnbOQPh3SVcf6RooAGW8O2IpvyG3Y4KIkXNAZyqqiXhqhCRIpmh9SSXtUCYwVxu
JJA0Xd0mJ3ntIRbiXaL76jHqKxUViE4PSkYoVWgCMZvTTqvqCyt04ART5o0RRtXFMsF/0vyW70OJ
tOo4DxHoUXcmmhLsE3BulKl4b7dqleFxFHPEPAmxEbFoHNvGOMYqbWZDHLjw0XhDfDptdUF9J38C
9mgLWIK8NJ9MoF3fy4ItYm/eJ40EnjK+AS3wYcn8z3Jtvtfkt4D/r12Y2WeNYWGHhJLr2Syf4749
ko+Q0UHTNU+O9McuQiCjQsIYfDSCKdRVypDM0WoVX7mu32lzcCeWNbQC6SSichcm7UYaP6uRXOxS
ULb0Ip9GvXwsAeeH504EWQAo/nYM87vYD+7lqPmMCQy3Zw5gFEL0S5un5b46uNIQme4cCbGnZchZ
xlnaaKLAT0zUXc8lIbc6V5t14sdVeaPKWedmcayQJh+cwlJ7IOL6SAGmc1SLPW0iQ4oLYSukqrCr
YerEPWlSyC8au+6GxxxEkGgOhTOWgekJ49fEoS4K6T19rU8cTbgXwHSR15jZYrIVEoQ5WPfp8Hb6
DaLmgKhyHG+nnj0w0X1L2TrpfJSmEhs1/tfhDvMfAjwKtYjEyg5EH7lCOYqXZZ+JvuCN6ZeVBp6B
A5kG82bIDRflu9Oa1U690UEcZ6gSeqxqJFw4ZVKhh0WhJ/k2plc7puqOA3vJvfKlV60XHKMWEXIh
BNS+4vBtHu/mXtsoY/9gormwlHAPI5iFcuQYCTn0OLyQMjn9GOkA0Wr9APFE3UYZ1vcQIS4pfYbs
UtniolF3yrUvdCY1aDIWlE1M3u1ew5BORZgQuimXqj1WAKDnWbcjwx2JjSaN3SGv6luhCPytWgTB
ZkzI8yo08EZBA1W8ZOTDPGY2GxNZ827qIZ2jgcRSj1m5LHPXlMToairIBG1w76w3+iTLV2lUM2eT
UR1tq9a8QRyUQ+nWaKRJSGpV2NDuEIrJYVSH5MrQ32JitQosYjwVmU95T+mhiLL0sD6jhRbetuVv
vfzBGREfIKtpjhFI8GErCgFBTRZk2KYMnwQp+1dhJ39VAS0cWe4j9yYCu2KL5/m2WTgiDlOAcmdu
mmNxsTI72gJQYMrov8gP805+iUu32dTH9Ajy7S2lcHJoEke3NtbNTBA1MI6X6Y5zv7omyHf8BvPi
9swQrpWT+WIXl9C0xRf86+o5fMM66I3HDnLLqXjPDkzZRfoHtvzMPtKfzUNzF+7As6jIcRnnz0ZJ
lCu9OwefeKayoRzC2NHV1I0DNf8G94rE9BSbpH7FdBYLI5ZL09hLF3PDBJ8CY/0iQZwxrpF58TaD
CaKjx7b2bt6Yn+a++or6l3DeJPFGbfGV88b+u1Jc7XG4ljsqMFC5nTxh1oNqYJOekFk/FvdM5IMb
OuiPxpZmzDnaGrUDpMDPmWgo3+nrHG9zx3yfX6FZGNuqcQt8TrE9cW3ikof78NDuSBwpTa8/gLAq
givYE6OIQCQ+IZ+qtS1hKEPiBrIH03k0PYXZ1eAqzUFS91rMz3Hr9kB8uHise7QxribaBdFylV1W
7uL9Rgqo2uD99BvIqiM/71IxNh0yl/RqQCkC6EIGBK4nTp07Y7Vp2IbgsJ7Sdlui3rLNE5xiKsbK
vkQA9iyXW0Xy0L8WE+paOyUcjRLMmcZvtOfmmPPzQGf6tmaiErPxYD+zjYFakvreijahEDLbQ78e
O4/wqzgEe0c5z0YfEbnRpWBrMbv8QmOj1If6fcnEeedjGlrwhJswjJ8t/QpBKasQPb8d+v1ovQgn
hjDrpGlX+otQuv2OwyIT9mxiYyEa3xkn9RM0MeFkLMna8qruYQIQ88Gc0byHgV7bTXwyo4P+qbnC
ZX70z6yfmpeaWMD8tr2HrcR3B69MfZ/z63Lff7ImyxtH/VK86KQfs7eOOrNit0/DQzQ6ERm5J06b
xG3B6g3AxZziofTqu5ClVmubL5wBKBpZrMVIt8loYaex3HSqhypw1Y12Sh60pdq8kaUD6e1W6fqb
+gltUDDskJW1eHCZrh/leFnGMYUSXARrhmjfU2auKnT52+oB4NsU7PmZfDS41EJ6hqODzNU0QQZu
ooRY8EWVa7CQPCW1o11LlWscfEjjm85kXcOe8viMKtmwgyBuEJKRPAbzFliDnmzT7iC8q7mLapRE
Hlwk1hZ1SHWyzhMZFTNeheO479HHkfHiceSqtg/PYFsfusQD0naVHONgw8wm/ZxI33sWrev0GhQ8
a1vdJ48GRdS+eK+h37KaA0sH6Mg2njmuCM4bI7vvSDG0hZ3MmNG9xy7swYaVebjLR9swN8kzMaa6
w2SABRgVxscINfa53foZnq1NgiSutwXU9wjGTIeaqsGaQXfJbWVBnm9mAL7Lwc7QjP/ltRZYuDij
5oQXVuRkkCf3/ZZZnnVPCb57KpjhjFvTUfaNIz1LHhrMh3RLMeclE+2Zy8eefCdPecipK7jG9aEg
9/luyNzxphLt6ia9sJ55gR0IA9tRj1AmDTAiYBUd4xOze7DLTjhJn/tndWu+8hsurHQB04dXSNNm
1EL86jTbzC74mWIzngPJmWqETV5eeOLJv8VG3Dodq7rSGbAr2u0tGI2X6qAhD7TbZ/NiFfZruG8O
CIZcpgkXf3Qt6LiM2v0dyjxSGBj095Znvctu9sgltL1BpS9dj15xCk71x6zgmmB1BSfGOguKg3hE
fSjfAUYeGWHVe+UUPSQH+knyVaBcqZPrL75dfBu7NEEwui/FG/2iHo274hELCxPMKIcdufE56hCA
fbI0CCmo1HvpmaTe+cyS7sQVhlIIa8TovbXsFv0lzTNOVmNjdE6qOlm2Kf0rtnu2IbvgAPavRNH4
LCmuAiLwbJ60llRZzxC2hFWGwm6UPPaTH3r8liK5iJDV1D3JiyxSKbr7nZcfKasMBZOFa1aV0mdT
vTOrsACKtdfqBXkXsVQ2pomLvAViGG5oHqEoDURHxrgeORHNHLveo/RAZj9eR4QWkKd7qoiZ4IJ0
qnRH4qz8hjal7Dnsgidwqad1mCPA9ip7pboyoPZ+zYj5BgfmTjfZliTXSxBdKdJ7KDixeQmGY4Qy
FarQYaYRhhS8PZglDXj9yODfTVdBcoD43Ekc6cK3DRLJBKcY3zD+WBNgK+uejI+7yQ0/pCcBIze/
95i+UIFQnqUzBZCeSM1zup+96oLCE8lodgleuS4xGCjKm9V73bE/F7dRY2sfOHrwbTwhsDOtDV13
iw0w2DGXMsZHAEVch3XJTR/GEvIIs3AHfKbFtaXwuKhIjHYv8WtrODhImZdexmffv0MimTAB3Ssc
sbG80eoNysjO9l8DlIi0KCW3fK8eitfCv1Yfy+g2vjHLA+QhbRe/LBNPwYveIDypqd1Hm1qyQfCe
Z2U3c6F4knalp2472PkoU5xqh6tmz/K0O0aAL+ptJXvdl7lELUFjxsphi7HdvYDimU/+Xb5DBfLS
faEbLpkF3C8YKnQkeGbIhj6JbvZgiA40vYvqBLfldTY7yZue2NW34nXYr9zge7rK3mTlksEmYFE3
s9khzw8c0jZeG3BUF8shl0vcatEem6k7vardpnpgVFcyhkkHXG11Sg414MwrriLKznzUKVPiSjpT
UHojU+yLB5K2HYL9SJ2ZEuu49WMb4GuKIQyY/yY/aLfQxbXQC9NL9qXMzGLd7EtbEGWXGZ6V5Aku
2TiKcUIk29/0+t7nsjiJryrlllR972eRxYmII+d51tEnJ1ygVLeA9cmpF7GwHeDyVQTpJR1WHqZA
FYapSHSNcuCiCy8PK5CtHicW6M957vjHWvlu6o863NQ3/KaJa1Tv+PvgizlMfq6ZJFyQTvmBkzJL
wMbk1oQfJE75EnfMcW31C7kzjVENhw2H/gNiOo7j8J4Y2k/jY3iFMJzgPXyvvlg1WoDzasf/bnQP
Gbg9sGa+opasPQWjzTVLzB1pa1zNx2mTXWfbjNnlBjvOcAL88FKXpP1sC8GT+k15aHu7OkXuLKL3
9dRPcc8UMdrWZNUe1GNFTpDN8AJm95S+5HtwF6PTvHe0XClr3lfoWJyUnMNjdDa31ck0D+J2/Oq/
zBNHpRA42f18DI/5h3UfnNtjhoXv3dpHj/V1z1EATOtxnLwp/5YINtBQ88Euc6aYFAobY/z4YZjb
kjYF5C7JDkwOdKHZjBGBt70ZyI46TuJhllW281hpwdXMKjbUDPEwBKl0GNc/SGJ77LMWJUMz1W6b
crXtlr+uN+vr1nvr24wB0B50u4ZBuZMO1hhJGO6WVxfGTJ94ukmDdjdkcXhpRGkTaKOyUUzRjkLG
mbZq1I1JurwL5ApnhRIQUliino1JK0EcQZhTDCV65MQGAOhkpRRtNCO5RFZI9prJ/w1l+AZxuej1
2PrIThItMqkqaFMJQFq5TzLqRzKDh154kCOYUQkGwHVyrxrDxMZYw+3wLY06J1Qnt43bF0CyIUFK
zXAnZeSD4SX3qoUoL1pMuFsaW4TnxiMr4fquaRRzU/jmG4RxLlwC1oZJwbxUB5ugJvSVOB7SW1Ic
kqPsZ54SjeEjEWdapaokWeK7i4K2dnpI2bhisLxXOZfCoira24rZEUYCiIsodWswBk46qizXmuGg
dlzXy2SmkGIOhzBOL4KP8akXJR98tfKig9O3Z8YH0F7hPp+oZKpCfFsWBFyVxsHg4uSH1aFXIBHO
acv8kRnyUPgXSIKvqpKQxY7hpS9Gls8x418zax4hj6vOQjaKPaRq1tc3bSmmG1nFxTjJGd35CEyW
NTGpyFrEYIP1EGZG6JDX7IVkUjVGcO2X47Oe5Ai3B4E+Wavf+PFb2tU1adrSF7AVlmW9Obo9cgKC
SyOuv8I2xjTxoposVoDkW85slgL2Bwipgj/ezsEly3PtOeueG6EQQdi1LznsbUcaNlHs31fatwTE
hg55+tiHhM2RST1SU7O+/y9757HkuLJl2X/pOcrcoTHoCQnq0DpyAotU0NKhv74WELc78qW97rKa
1wRGAYIkCALu5+y9NkC9i1RjA70loHJS8BnySe7q0dwh3deY+s6vWuuiuxjR69Qi+j0jBJLEsCFi
yvxo6KNjQC2v7ubn2jHdY5doiphS/DKhPdBhCIfXaXkzXWd2Sri07kGRG8fM2jSzB60Lurb0tC0N
dkGLXz+KivJ0bHiHmUgs9Ne4rxpQNPPrUBPtV0Q3KKR3vUc+TENQRNsyGVtfmyfWb+GeUllxsh6Y
v1NPix2okWOGcdIW9aaZxFMrzLdiTI/IJ23i002G9zVXnWn2XjgrR5sOkKConB8yUK+lNZyjnAlx
VTBENcoWAhm5koWJv9cZvO/N6Ms4+G7aDI3jvrs4JQPmKqeDYKKlM99x1r41Ha4FQKob1cbDYi+/
KskIDSumDHpECyWpY2cHtO0gG0ziD5FFU6lEfLNJI3xUMmYyo8RGr517b3IQBgxMmxw4PI54T6vh
O/A1+EtFAF+WehBZchagoUYHYuehm8Dv/AxCCQiVwSklE8yWIwVHNCLAvc2NiZBsvT26mOsIbIrt
cy+5ADjhUzea0cHBI8W8NGl7sZWauMdju1fKa2HYPwVR8mGZsqD65KQ7t21POi4eJG0V10Xdw0XR
U7fQCLo6IVJ6JjCezCbL2RkT2Dn8ib4w6LeFXXXresV9PDTPsp6WMtnkYpPBtizbB0LjF0Tk8Jxj
RNnEus1MBkvQRle0LYIW5mNJOxl+1rGC9RLa2r6SGNrYtRydenFsTIa0VmOSjpB2r6iIGI9k9GI4
h+dXXv1iuEzRZJG8O9Ar2FPBdGMW+TYJ3ad+SK7wIfqBbmL2KjCNlcylxz7Sd+guQPKlk35b0QfU
RNnvbQ/DQeaQou5hY8AN+5i4NSWFzPuoM2auZZQ/jx1XpJ7firD2Bud6O2/NtCZ/tz20bfArsgnX
7btX1CLJVqGTxHiRJLtqorGG/xuyy9lV+rdoZCBbte/CvoSyuqGvcaycmgOgVbgBadznyhfkhzta
cQ11kdpMHl5vH0pSjvK6fhSeC2WgOfQDnuG4FcMpb5qfVXb2JvERhjmX0wKJGzI1KIwqo9jkZO+p
todvzL/dwqtb9liJ4HqYIVOc6f3DnmD1WDUDexXV26KnTmpo+lVLdCiSu2Wu6g6E8JIfmybxvSDR
0crAzxs1bd+xBC9Zeo9hgysg6zCGd2l1JAzz1Nr9OUgaklIQgG8TkT2MffveVwlO2pxEglBHD2gz
JspJES417WPsu90UGbdhX1yQTtwOoxfya3QY0xOmkhjUXY2Q+UxFNrGy3LVzvTkGqUA2zJy4CMEn
eSnm+dLLn8tx4KGKshoK8AvJ9s/CGX1V9lu8HvJQD7jgifqg+tvrB8XZbGO7KeWO3riRs/5CzpV9
iIFDE+JwtvBpEU4YX2Q4a6dEyPvcZQyatdXzMGZMou32cTSo4AaDc99xnCKe5QSvewfDVKnvdoiA
wSv6ocm0qnesg0KGm9YGEOvqaBjaIa4o9OERwCEri5ORAUB240eN7/8SUzxPy/QtddKIK3HEaJEL
mSwMyP4kaJ3MXlyEp5Ub3cgpIScG56nGjPdRxcTeASG2gTDKZV/rylOSMO+YIeOJMIn3QdFDp4Bd
1CeuQzRq2POTeH4042k1Fq7mRAHIjHWmhvb0YaYeFH08NtuySk/kXRzz0j2ZSdvtXE1qsM3SlOK4
7S986QHFhj/gRUlnXW0VFjUQnjPifeZlEhHLFkbq3WS2+cmqAHE35L4SOFvu69IpDsmg/x5I3VUD
qKPhqdeEtXNtCJtTwtRBdddKj2I6u9FuJmeEVPBHlbvUNdvmFHTuMXNiahCNdT9AKfSruTvFo3eT
sosIkHWuKjvQfJhtMYY6/HTxI+Ep/GOU9aqPlbUVaf6eBuJ5aCLAT7ZFo857dQSBXToeF4vos23s
qfwEJOjNdPEWqkTDGIecz8wLZyNN8MNdNuxLqb+1fYj1yqYm4C41a0vPHmZNu0TV/NikdCA4sVvm
Tlb8jXNzeHILzE6hK392eUe2HrAv6vjVBtV/ve+D9iFUpzJzvtt6LHxV2HgUp99JifQPVRymLfZQ
SVYvSUv01TRGbLEZLdnf07Ye+Vc79Q+nrrmygQHbRCrIfbwjtp/uZZ7WW70voCHr8jkQXXjVd0wU
TNQRZdD1YMnjxzRPuj0NGsw4LqqgmlZ22iOBmPdxFnj+SEdjGqhrhK1zrRuMDDixXRPUPG067z4A
WrJtSVE5xEV/2xt7zSUyQo8644AM2jyrfDDP662/7o4ZuEycqpuwTr/HdIZ20qgtPGPRn4v1MbcB
3xhjVPqSMtY9/wBOWHKXV4zaAqm/iwU5puzih1UKtSfOAmr5YgFclYJW1FPhi7BqhpKJ7KKd9Mde
2yGqoqaZMXNbdJl9GJYnk6qTlXVLETf7Z9FN1b2WG84eCo19ViTmkF1vlQ6EM4Ms2mVBWro8t++e
HJ2z9n8XMfICc7bqU7KwPzEEtucVyWTVoEUcSzzkUJEJybaKOxEM+qHvrPQqA//9GbD2PyLB/1ok
aCBq+P/wl371Hz//NdLBAFeHXPBDtf/7f2lSmv8hkOCRGWcS/iX+iHSQS+jj/5EE6qCWXMP2kAOi
1XPcL0mgYfGUtcQ7uCa4dUva/x1JoLTMvzIcUB46jmPrOspAD9PJ36KMqDXHvmgqUts4qSd9Y+2c
BrleiBduA505w01NXG5CgbeKPgiwTrZtGllXTT042Ema52BJzOytcNzbWnAoWp3ea7KptKbctzbA
lRZb4qbUGRNzHH/ICP1SMKhd15HdOCydaUEAa6/Nx6yTBcHZznOTBxMJjxQ9PVnccUKwDtKFyBSq
a660G720HH9uqmlbzHFC3WI+K2TkxyZpH41urK8ay3xyjZALdxeQod6IEGx4T/o5mGnRauIsK7zY
shvVSxtC+TS6lwZy66vhDVzMxhtwlerkdQM1yn4Yt0JLSuok9W3kgGCfrCbb0f7/4WiUYoOg4CQ/
OPLCwBH8Kxm9GqV0h6w31AKde+nsmmHDMk81F7NB3oA9Eq+d4+wTYDyelQGMCKv3slR3sZiuZ8i/
/gD+YqMXTFkR+VLVYKgCY/I+Hd6tIO4obJBnVc+DgrUmoav0w2Z9hR22OIxsBMq6W8TwGYBU2tHC
hlYJ7z2iMGuSnupSemfNcXVoy1ztjD2t+4PMMx05hsnOrn53nTw3Jc34qFVgVuKCWnER7D3zp63R
hQZYsc04RdGj84KbmKu1vMwY3W8H0eZY7W+hg4LmKcinNr3ht6OG99HK66MWUALEL+7DkvHjbnT8
JIkpeyUZI44iU6c5MDHIMWmzChpzztLtthiCRYNuUulGoFIKJIgkWRcqBcnq9meuPckhdpinGy0g
xWQmIqfX5F3VDOm1MTXJzm28azubMG4z6ttlIa0GGtbBXZjgac5SytDLvinnRHtaYHnZwvvG1bXP
iMvaOe7UHYheJvnD0bPsrqrFJbCogzuPSAPCY6hK4h2631bTB9e1LL8XDAIPShT9Xk88JgjkkJIJ
J15DU4HedgeT3RNcZuGVpwrvMbMlk24Vo0hDMXrJw+ZigLEp58F4TemPxqGDn8qiJU5RKUP2eoH4
t9TAzNmXJu1ZMw6fPXvot15tcNjCE/CDXNzo0agOkdJh/YDlvm74FYe48w6EfVNwAcrg27WRHVEG
nWz4GBuIQO4dn5pARa614ZBZu6kPaXWmxStOeXXllgsBwngysqh7J2jtMQsh0Qit98t+iXGJR+XP
42WEWHJpKDqcpqhx9kMcUH/j8vhixzHa07DRPjQjvpaDGvxMeGgXJecQDOGUybVTSnrVTRMTwxXM
GiOjOH/VnbwkId4t/QoaOU3xxDpkQURjPXevImQkx+V0VdRQKwCwM95+F5m8boXb/aq7qrxyRHA1
u8zX0oTaAzqe6KIwNm8nPSpRjLTlday5zAiC8h2WTXAJ63jcDaNizqLSmpD0Jeh1YqI2a2N2G3ip
OiKXgqZemdm1kYFx7YoeTEGDMRpGPVJIpXQ/6sGu1TYtkKBBGqL1I5lXRC8fmt4L/CRfmI9B8ALy
J3liIEtepAv7R4/NbZrbLmImMvaQWtzxPduJQYKr07SIex0MU5JfRZllfy6YLl7DBzspag91wU+u
2cxz5NC2t54x/sIrbT2mYWz6eYILvpr6SwddzrJoCNfC/jZpFW22ELZKBeQmMYNmq1GV8eWCUV4X
K1C5ixhbM4fgwfX+eqswFnMF+cvIDdfnV7jyen99/uvu55rrg87KlF2f+uPm+tRo2dNejfJu3cS6
yvr4X1sEmFyejVR/pui4gHs7yYzEm2eqh9GCev28qZXcXO+vt9aV1sXXa5ggAQxcn3bVwtv8eurr
NV+Pra9en3AyumNBtxAxwDTN2/XBf/8JtPVzrSt8vt26lT9ufr5sfZfPm4aXXPi7Z5ix+QZ/b3q9
v27j337Xz0389T3X14wNPYLRQUz3td2v9RRA0Ako9f6Pb7G+7PMLrit+vfXXPvl79XXFP77d+po/
PunXO36+8o/Nrxt1QkWF5OsTVlVP74vSFaVAjT29vn5dmHatQOcsv/IfH2J96uuDVp55qjKrAXc/
vodQeT9f8LnWSCxrGvQUz5gZ22kLWaXRA+s6KZnZoHkyERMyC6ix3eaapO0yBcD7q0zRjy9cDpf1
0a+nWnLZDswVz389vt61lhevW/h69nMrKmzY1h9bpDSNJ9BQ57FO68tAQIVImnNM6i71vOWmVk/4
ktb7U6xx1BcxUp+vBwvqxKe0fP1cZX1ifR1ZjhKNzXAbpLHHeUCza6aEHu35Ypo59eNRz1zvUqdQ
NieFHXS91Zi4AI3OQPnRZomv57Aq55vYC0ilXOjP618UfiSngkq/0VtEXp0sL+gvuVyl/GaMgQtY
5B70oP6Xo35xJqerVUzfMq3C/ikdnJ+gzAvkYv0/C5uElX9792u99WX8GhQHkZBVjtMdR2CMo1IO
CtpiE4vxexERtdesXkZvjujUG8N7kNuPJegw4q9Uwyfm3LEC6Zl6/wOpr0dkUHZLoWA4GMsszF3m
bVRM7LPnJGobjF237cJwgNvIQi0Lt0xpOub5YiMtQ3YMWGBvYfKK5dZ6t2pnYlPc8qSRpn5ZF0OZ
ettw4mpewtygn09Z46Iyu6Syy0+6MhfWBURP1E+Bc1wBGiucYF10sfYbAtiAYqRazA+BER/s0b5r
yM65TMasbydtrJFIwo7JAu2YjelGs+biZJreokzULCyxdpn6/cxgs4Uk7Ne6NM6Oo4yzhs4Yn3Yi
/GgxwiWNjuJywBVi9/U7NYjrhhEJlzP2WzI+5NJk5l1Fmb4z0gUgU7fBFrR7cBJoySY0g4BS5Fma
F8ccYE7hu0XvwJl8zStYbw225TeGUR5XCMSo0/LNpCh3BfOWcx52OlcsxITrLc+OGGSV1nVfgWFe
fwOO7Lo9hoS5Yrej37Duf2f5EYbWlac6e6D6Up6FQ2PIWR2fARHSolZo9JfYhr8zE9b72UwVOGKY
twIRVhSGVQdufoQYDh4kNsLtShtYuQNfixAiyrQ1cvNm0AqEFxZCVK40HN/WyhUR4ASPcMq25sLv
/joA11t/PTa1qE+jMZw37nI29Bx0dGSJkLuzNN57jKj68pX+uL/mRTA/izdFvJxc7OV7f36dNZ9i
Waxf2auQWeQzdof1cPqD9LGyvD9/h8VTS1yHGTnitAIP/sIrfD3Wkuy5G1zjbQWhrLiJlaXyGRuy
Mi7WB+FQ95u+VbW//uvWQ2i99bVY98F6l6sJw1XiNa2F7Gssi3CJh1gXX3cnnOxDCPG0mMQdLRdr
3q5xEZ83DZNecI9qfzutvnbMqedkPaqXhf6vd0tl7okQDA7t4qnuFp/112LSIoY7y2Oh7tYHDouz
OxgUWNNB/9UKesWFEaBWWxZRpCrQu/xeqq6Do2kWh1B1v6s4NXGT0LBfd90KiVhvfUE0PvdpVpyV
3shTgNvg0Fn2vk8x1mkzsJRpcLCTd9ChxiqpfCqgSHBCStw0hJDyLF/I5C9tlRLjl+hpTysmgRsZ
6rQstYlqvmzGs66Z+8RsKGnp5LE7pq/3jg3aGyj9POmdn0Yiu4xGcgWBEG5lG+9CVWU7tOSIB1cI
TeqGYHSWEzoWjE80zue/ACpFT1+AroFCrVqH4aVzRsLqJu24Hh2tkSOLi7KnNcfl85deGABfB4NT
G8nZhG6IQqIJQuHTD28uZvYxQu/E+19YdHJZaEwGtbpFiF4qhEDrVc0bYvJ6t0VIMKHN0PoYi2hP
PPALDDJtT2c6RLJkUMXtI4Qd4Kev4o6Y5ZkIoUtrFhiIVHVPYFeDusuhRxlnGnZ4s4Tp1XV+Q9QF
IkoUL71TFjsF3ewYifgoK3UyEmTEXTFg6ltR+SanOBMiArnAy30ZlMDIUi61HoHbFPhEvzWlC0bK
ZRgtlgH2Gqfg6Dgls057IfyQYkF/k+XomR3l3bkJEXZu0zwN9sFg2rv93LpZ8nCWBkgBl/cZ5tLY
1uKKErMfOqgKc2TJsm0Z6dglUTjIyVCt/JM0EUkkHXErryopBKCbAU78+ixdFPIXVPsUdZxr5jl8
DgiM3AMULi/K/D6b2nTWVSgv6DOcmM2NRTqc47p/tjS8RWG+OB0zunginf8JqiiWTIou1a+Ajtw2
1AWQTsJY1X5Hio1Gdf8mVTjt3IF0lnDQ971LL2IkqDdczpTrotC0EE6n+GWSM3l2GzDMSjy6Ae2o
5pyUEOuzZbHe6qa0XZrr7dk2O/vk9LeOOxKLEGEYKziX7IqG1OHPFfj3nlL7w+mbbt8mg4UhBvgt
TOujCNTw+d2iClW4GFFQrgkXaon/QJTOgiKLn3WcZqb5tZyal1Br4cnGM4pbB4uaY6cvbUSs04SB
HSpkPF0nbYEVp3K2bsvVYf3Z8mlJ4qGFQv6oVnqfcRgrkmTldvzB9lgfXDEimiIUXRPRYV3li/nx
hQRZV7O/ojbW++sG0riIDpXkBxzga/yx3npT6HYKNsz+/fna9TGQiqe4IKSmsH6kAgtHmWU13lI0
KOZkar6yksciT1GUzjJ9mJpgPibDQ9J4uIp01KyNs5TQtAnAMI2nUIwba/K+h0P+MtP13M0ZHXzi
Z0jbmCmuzzNaQdwor2FXHHIXeYKRoWykdbTEkuib2iAoMGzGy5BnzY9gVMjJKu8bDlyXbjo1paCv
na2pumFDIRXJhEhHQtBnPKk6wr/kMLqG+Q0NCwKucAhuHbJurgOp0dpI4+nDaeKreSztZ53a15ES
U4fyyeq/pdplfX4wMty1csjOfdAEj7Xsnu1xHj/MCNJ1nAfOTQ0U6KaA2buWXD4ivXyAeC6uQgJH
N6TYWKd2HqzdUo/5oN+P8SL9ULQk991sE6oVOsVzE80361bZaxzqsWUSZ1MOtxZ14c36ROtq71Fi
5o9D1ehn0vrSXT4hhRTwFu5KVNz0s+b3mgbCHq0I8DuFM3iokMYsX3JqB1RlKjauKlXLO2Y//CEY
r9+5dsNpfgmRDkQT3DtzjPwJXhzVNT7tTE1h9uz0jdCQ+eCM4Hxl1kVvFt2d9VOBKB9hoNn6ZQBA
dG+lLj7Jde8QIE0bOjbu+nCSV4UxhZ+bnBx8QqOlg/hM2mM5Qf1MVTu856Cl11dGJSDDVhm0ZJBA
PQKR+7Y+LrLYQvIejLf6lOPGtdsBkRc/hIzKGzcT9TOVwfKE2iXfS80OPywssst3N2sOp7hRGH0H
0T3F6fywbnCosFT1JILeRFNl35QlFNr1W1uEx+kiwnI2ptlOdV16llaCYmfZJUJdvEgfvs222+5T
ulpHZArW86xnV+tWoUPK7XqIdYEd3K6H3fpCsxY/qEaD5BVTfIlcUtPXj18gXm1RHL3E4JVkLsb9
VFfmKXJK7z4JKbB6k1H8KDrzDJBJfx2h8eEC1ELwHM14H44YTtY1uhBOhq0lb1psJnuCq+pzxQnp
XmmLPk7k5Y94NA+BFU9vpE56u8ioZ4iAVEdlaR89gwNt3U6OFGQ0s+id0Za+w+LunqUXqLupdSlt
Ltux4nIHjLd/zywqYZpjgZQ0iuiuaRBwrWuQ8+OHMOLfledUO/K/hgsTA3lLmTjfru/SjHSAy6n9
Fk46P3egc6F38/pWBFHzuQ3bWTQvlvsN+iC9xEomV0VJHTqLCNNd34VQ200/z+rDVcDJk8xsr/Ip
FjdWoGgoLHtt5ByAtOyDOAbSFsgnvFJ2VN3QAKenunwVr18YdNnVuoKoOgVavImv29bxrrlEBJ9r
OWAEksn5TiwX6cC2o65Tt505BEnrHHqV/cj++UDE0fu4moxrwxzKayKlKz9tBvmduubn56lhnXaa
Ft0EWrNQkVt614aZfc+1y/p55FwRTcul7YaYXnFFxKPwgznTP3rzdV1BTeO0bURt3rT42K5MleOz
CVtxU3b8PD3CSUr3CMyXKqoYWvHghFHFtW1Wx3wu+ofZhYnQS7v+qTIPHXVnftRGrm0JsidkjOMT
T5hwd30Say9aGz58bs2LHiu3tF4CLUM0S54YSgzNvOFg8jjW3eAD1MRmXTU12mmTd3H9YJVEHZcp
yQ9GWVoP8FNwPi2frYD7WlCc/TBB3Pm45pob0kuGS2opY6f3Vf0qsvpuXZV/z1MnmvaF0kq6b/lL
nOvZjW4HFFiMfAr13Yjoky5bNZjUbuzW1u7lNJERhTf4gA0xeXRCStIFo/yfOUel8HrtW7JIw0Kf
6CVMic5oXoDyj7s45++F0u9m3T227r70oolfTNXW+zEc5VmPi+Z2BImNt7FaRkav65pzB/Oz66W8
H4PeOw5TuwhGmsvY1d3j4BBssK42hRkBD970TUvgxvZda10PIoxwCwl6ZIETvc1der1+F6/y3kTf
Gc9OpBE4VrgYS4QQtxK++jambPND9tfrDqopHWBDn2GIqyE9xVGPFSkNrce4R8mzrhLY4d6lXfVt
Qcz6ru4N146ulVcBEq+dFav2jZSHy7oqlbqPOCK1us2H8kJueH6Q2oiVvvDce7KNJ4qvBmyNvNnp
XqO9p51BhG9bqqvCktGNlaQoMPKs/Z6791OXW/z/Mi6KxKreGrnQwV6Z0Z5sq+61GabrdVtRK35r
SZg80V9wDmDvSMaeuXQ7IaIqPrX1o4+94zgF8s2z5n4329F4SeYivM0VUsjPbSwfar3bhZ52Q5bD
cJHLqWl92fL6dTUj/B+Azifr5r/qjdPCAHfy/+6NX8eKwJkm/hd2zueL/umOuyQMeRa0dt22bJ2u
+T/wHM/6D7gqumfDVfnqka+gHUkWkfMZOcSb/xNHZNj0yPHi02WXtNE91/zv9Mh1fenE/4l1ge+z
RCUx9XZdwzEs8Rc4p5HkKnR1GJ31ttu6ZnhfyaI9rNiwLNLb85RmhEHCpFzvrQsbGByzxeQoJjJS
e/nTWmYx68ItJyrJ602xxBSKdr5JSfcLzGhmdJTZx8Qtv7Vc9LZeWDRXcrYoxOW/bKQxtGObaypX
NIToVk+5t6TkIbCJ8+QqGJFej8hU7E7eBkR3MX4O6yvKu5uiGZgTk82zI8mBSWQ3P/aTJKZ1ni+w
3zkppLZ3IoEWqjXpPb4sUU9RjVa2pDLnUT9o9DG9RfRGEuq5psT7KkZy8yZiTrzsimrmiU74d1XZ
NoR7um7eRhmU0G2VehShatIu4xT3tzsVPvQGEPTdOJwhi4+bIKj4Ty4ZD23oGcfo1BPpglgZW6EL
clTXCPlcQrljRTM/87Cl9ejkpR6AQ4g+ZJwSZt4kODkr8cvQnzwlp30yFURva1O648oOD8NCOjy7
TB3I0gl3WZLjhumfK5FH2zawmh0ttn1XXiqjSqkIJr/txHlIEb6fOGv6xGRw6jacO4SBWG2mUyuR
wAubalRKpJJZ40zVu/7gAgpx5+g2zDB27oRT6kSjEMVUxJVvT0NwPSygh0gPg11SO3eO5oBXaVvs
K6m6bTQ79WOJ47RP+cSUfdEDB+nTXCTdJpZDf47D5JyXD4ns5g+l78d6+DUyLzvlAchQaVNqmZrM
VxkKOCh6j9bg+ZVbiy2x66ZPSx5vZBihD/TKcTcTF0ElIQn2eYuJFoXHeIq0DNDo/eQW0TFDpbqA
C5485KLnoNWQDrrXeVNpJ3bNhauXvISW8aufc3qgQYtRRPLzapZ2h0TpnFvohCd5QJLOgZNl/RH9
sr33Oof2ctpDsKUx4IeVUNs5LKbTUE7xLm3k/TxLZ1smevSEepPeBKZTndb2ps4EltG2JeRGZ2em
aXiyRP8OGnfyDThX28wdMUbZBSk5vj7QjnVNbDOhlpWHHknbuVDFzxj7YcTwJkzFdDsPuPfBJzz3
pcen162zgK+4LQ3BjGRsT5ou8TsYzYNNQgk/GmLmlv+Z2wzsccuaHiobr6Fr/syoaX2L1CJ6vnRm
jusPL7fs0ysTaSj+zKdwLt5l0UkEnLF5jGK0jap8oB8b70tTMcTmygrEdcKKj0UWTgT61XxvRalx
yBFLoBrw64jhfCt6LBFRGWwo4mFW7S59jL8wzqqbkiIMsbOYfCe1RCgRknno5vDOGO29TvGQAsi8
zXugmG1Bgb7WI3xfOWgSRx+3NcFPUSVgC+NPwB8AahTNSN+Z6EgM72RlUXqty/gWyWO5M5fC93CT
T8+t0uaDVeH50dyjnmvho8Hq1wkubqRL707vntTQ1b7UnKsyN+9GVIG0Seg+Vbr1nZ6KH89ldbAV
v/EVmtYEH7EidcEiQTqMn+MBom6XAp0Pc3UfyM5v7RkUU4QTfC4huBT0fqiSZfhcoY3l1t3EoP+2
V+pN66PXxEyJkTLLaTerujw1gYvKsvMZyX5vQN1IYUMBytydHoKfCgv4VJqHIFoOG60G/B9j8AqG
cKeIL4xoI3Re9TNIp+BGp5GA2iaCSp4SktiQGbytppksAqGhq0TKu62bFjc6w7sOYYKJ+8RvK7fZ
Zs5wTfrB0ZoTZ29iEJpn+9aIg+pQ2tAo0059N3OC0ErP+xXX5ltXQ4rQyUBHB1/dygm2UjTOtR/p
AkP6gCOYpA/qg8xxppho2qTT9tPEnB6Swtap5mPQO+rIbKbfiTgC8WRchj40uBJh+Yw7HdfY0O7d
FBR10x/JStLvMCI1zFwTR5SHql3sthP0KUDUN7Ql2/mFMXEL+VwQ2D67PwdKEqXOJYLAiKtoqO9q
qiRHRPc/6z7+kVDtuwTUXTelhh4mml6dFspqQ6iKbzGsbqY2QNI6fzQxnhzZ4KxX0vYOlSZ6enMp
VpE4G46pGH5PY1nuZGpeD4q4N2Yk+OpobZHqoy2J2vWJS8u9MB9rJhQ/nQG1SfbWOmn6OMQes1eL
q6ZJf2CbieFX6+X9PUjRhwCJne96iE4Lw7tQx9UoxopvcXM1uNi1i+AsytEfW9rP2GH8LqCBZTMl
X9qOWRBCr5MG/tSKvdT2/Y8cE10egleJimOpFGeV/GbydOMg5gkIgSdeDHXfGUjHbEKINzFs8N0Y
khDifZfQBiROD+S8Q3+YYuNREEOOiCfixFynx7aieONgezJHrKZxXMtdWNbftGmad0amY773hoDo
NUK2sqA0dpE9PtvR/BabFaCqOPYlmR3Q57tvpasbO0RU763tutvZJlWklSDDaO7ulSz3jjEW/Plt
fK2S2D9sKCj+mQogw4vfDEdPLlQSflIaSXepxfSkwWPimy6GRcur8QNO8DiHMIivBw+JHKgClwb7
XSlJLwypdm+cWt92BSaLKXGoRlf6zk6xOVjmnOycHp9tWln2IWewgWSVK4USNGJkcmvVEe4tvJBL
vPpZ6NlJ64wBFptXXVVLhTu21LFuwgLTZWbvnVK8dKJ/I/aCS4gqdgidBLEzRAKVqfEjmnrfbqwb
jdjiBfFCyKAkYsfmfF4VDhwi7cF2+7uBwwgZ0EU0ir9xrGDyJFsm8NqTJ3DlGX14TX/jBvJC1s4t
BVQivKPY5awzzW9pxZ+XKAvvGBL5sqkK9cZVx9oXVEX90eVihlh32DQCGXRLbE5n0FzltEnGTAgh
mQJe4KjirDUjpLKSFPIWmbjQCrXvqQ1SJfkWzEvCEoGz58aSv+KWcUYwF0eE6skBP8+e4Crc8coV
JyvM552V4yaoUY1vHVPKOymYB2oWtmSJ2G12UopTughumqHAJuS5KJScOb1Kifj1c8YK2+hNk8Yb
n3LaUkHkXI2x+UVZzbRzPLhBGIc6VAB2g06sckS0S3MrOfP3IudN4JuwyvkkMqSSFldrX+U5ZzDX
uCIeDCdLGnMVrELS++KUEemgp/dlRTEzhSgiYMSmudznswwZh9o2AtMdylHrqHpDHpld3CRerF/E
iJNtsMyfjeuVFG9an0BB97qznjg+wVkOGJknW6CkLwlm6HOX+nonT1y8OTJAsdV62O5czy0Ymh2N
XkQXzwAGkHeoNxtN/xWmhtrl0v5mtmbtjw2eUvodpzoc/bDAdQVcctpXabnnmkOxRwutHU1acI3s
zwk8SBcup040fBtNqFujMr+B7Qo2sdlcoCxjCExhhLtZu5sc1eNYo8Cjd1we17s1gnuy8/g3tjW9
JkCid0nH4BR6/anlz+F3CVXmJCsfRWMW+/w/2Tuz5raRNdv+IpwAkJjyVZwpypJlW7b1gvBUmOcZ
v75XpqpMHV2f7tvvHVGBwsTBFAlkft/ea/vJeqGIwPU7l+RiOTUIBxJAuApWj43ApmBTZc7GsXkq
IppOHtFsbkOBhuFIemuaJe0JBuyuG8OOabZN894wp3qbl36MPhM9AuZVJgZNeuuVPgApLovUrZKd
4E9epFy5kdCHfAmrp7EhQHMNE+b56+facHBJUyC6xaAY2dsm6BQuBLSL77lQkFK6+uHAaLgif5C+
2ncCQJXSFH2mN0/FNpf2rWP13oWByL2MAUxYkjKXhx1JYEYM6O7eeYCk7rvmEs1es8uI/IKBzfzD
H/fMOYBV5TOjahhCC2X0U2tWH6pZhDsrBjHTT+VtT83zQjrIDPa3PTgYXaSLjzawHyGqfe0SebJj
/+tSVRA9M1QlQ4WKoiLcNZ24jM4Wkg6Zij2eqO0qkph3etcaa/YOdyoj1LXYuNHK16zrdit0lXpZ
zi2mtpAZDBOHL23gpIcOeQCRHeOBS+OPpC2c97mFRK8AwMh46ST6udi0NY4OxwWlfI47nyCEaPwB
RDagZJsMG4x6N+niwBFIx5+5xBs24xDcJsbjGLX9U+x6xSGJf3bGbO6Hpp0v65re5oZ9ay/n1Zkb
ePBfpVuMJBrdm6tM7vwGc8dIgZCxa3nTtigem/UL7WL325Ji856z8q9oZ6bjHX/zZeOZ1nCQzXpf
9/RPhzggKHC07X0+rwltAwBbO75K7gk4WkUCrx2dWqJV6mCIdvzBCbqKgh82UnLYzfTCQo8rYzN2
n+imENyJydjiRxqXrdzaC9+jVT768XApI6gJKfz0Y+MHp8qxloMTdI8k1lUbOUvnG1ZREBDE/aRG
+dNOk4034mdr66ZhhAufZy34JTMH3kVT9m5e5ksUJdjv7fxj7xE8O7gKGotV5gyYiw6wHZ5yQxBp
WJqMlflcNoTZoko36wQTmEVAlr9xzaW7r73pw0ABTk33o4Npjpcwm8WxK7itLlV/P0/rV1EXD7NJ
QtTojDZGbSyYBXkZeVWqgVUHJYDCpMs9GUQkgKO4W97bo6CPYeZPIMCcvcfkfnZsb9+6C+hPH0jQ
WHv7xHHnA8lMNKo8+3MvwOAgvZ9ORk6OmbR+dEGQ8zst/kqzZh+3KTV/XF42k21GmZlxM6R2dxrD
8aPMLO+2dfp1G2fc42dBZ5lxAXlNE4OxAtmNoKd3Gqvorq67X5iUvF2F+4xw2g/JwIedCvCdWWCZ
26WmAiDLurlrUrgrU/vUUordSa4D9Bc85OjmaN0F7U3bw9QYG4kbCEDSnJNFIkErJF3yufUAqK0G
LgPDtD/EPZCJbvTPi+FP29X3GetAnkt8gyYj740/24gY1vpE8IBzwtQp2ugWdDohezVTGHOHUdeI
tzl5tNtaDu5hsLNHGpq3CgaAiLkrdtQgekxpQPWsuaxuTWziPohJetsmk/PKajZGtnDnA8/iuXSJ
quTXavN0+G2ZHgt+/HP+nZHvN9sGYNWH/YX+NsKJil+bWUhS/doaLCAGUi5HR2/xPdyI9abxydcx
CTnErhiSUNiYnyFLjXEdMbiHlQq18B6gUzJl7i5FKovYenjQkimtluI65ReQJ5FQrcrLpNf0gijg
cCiHc+DBBlqM902LNVeLtPSicRvrXKmF3uTiDXjMnhDYYBM412oR55PD7ahV1mwvPdhODEI4lw9e
mIUn/WoY+eyzXtSCbAN659c3YZLNjScKeu3shyvHWOi1P22iSbipSqM7+UpFZhauiaH+W2WW1klv
6N2zPc+gcdtfZmuVW4YgTL2V8ky/Y72GPfk+Z5i/H+ZQ4NBQRw1ynvjaR6Sb/KMz05+PSKGNWDZ4
Y2dIg7PXDyNjEeGnqJ0f+h4JjN/beP8Nsz8Si7VrVHBDpRZ6TVKfe1lr+TPpM3oGAPaOgM0E8yQa
G0az/ZmaSX8WXTQgN6imrUHnCslAOg1noR43k9fU9fyZnFCaR9Qx26psxvM6xX8v5j6T0Hd+7xy5
o/Atsaob5roPRosgI0TzxjCSNakW130lo/VjSVakN4fTGaPO34vcGNs9/dqPs6fKbb71GCnJFdU/
vJ/xRJjuAFXGRsd1vi7IEkGfpRaN7AnJNYFiTAqNb6HekL2ByVeLr3KVNOIzRucLDTbcadEqlUAM
kMAQ16o3jQxMhhzgepHIPp3TwpvOGb/Ek+V91aJL04rKQxMnl1kAdRjVQu9/0WFiyiewI1jdTdWX
agT8W47Z5HLg+5z1u2wtvlrp3eS0wzmb3bw71kk6kEUdYFqdJlQwyrt3XeQ26TqZt0CBmsv3ej+v
n57xvKfmOplYAJHsrip5oC6xoVCtgxO1WDXeEf8sXGA+aY3ohPhi7Hq/F6V60c7p4RTqnQ9CPYPV
EEaQqCdEP9CfB9qtjKHVtqLa0gSEthe21cfK5XuXOrhujTlB58Nl0p/wmtMWQ2FrejdBNFf7uH+S
U81wXWZc0y3neZxhs6QwCXaUH36Q/CrBNIvTlBl34didghZEixEu882KKvrGNUhKI/EaPK0bfg38
6n0EJGg0R3c/pNaHRsjPS0GqAXgPI0njQ9WkD8kyzkylG3hkPZDiwvN+psYHR9rNbi6QPQIueUJv
fhEp1BC6k2hX40nui+Vnkcz5IeB3XIxU6VI7f5cbjrtPIRkep3LEw8yk4YhRwd5ikzDsIt1VIn+i
SVfeOD1V1JyouUHCSy9wsjlt/qGqA2CkRf8XQ7rhhGr/wL/oCQ0emL6U66V5GPPF3cJ6LTeeKpfT
GcD/ExJ6HPj41SueNjCCiipldSdm8Ngk32X7tMXdjkMIbKsHy1b87AU4m14yn/CQ86S28dUx+V5U
i+fz00LzAxtzO04NbhLpfTPyp67w163beoDVciZcdlDfDB62e4IRT51M3TNSL8BNeevd+WV7ytLx
SZYjvedqOTcV0zOHf9lN3jXDA0Fxm84Qn5qCPOOBwXIxGZ+Jov+IiXs9BL2aZZYjHTsQHs4I2dst
d9XXURbky+JCy89F2X5OMKieqd1T2yBbEnzz14F2LsolQqqqcrZhmjyl/dR+pJJ149nTAe7BsJE5
/cAmzN/PEY68rgT+CrFm02Ba3fnW8AUVBcO9hgJU732jYZN/98bha+nPqF38+Hu/+tDKVsLHifoA
zBENMKqn8jsf+Gc7x7uV+3viDFEMi+oQjfbPsRg/JBORZpCnoih8WIG9bueBuqcE+oSSapNTlriZ
vRkWEaTerHACruAogIa0kjvK7/fldAzNGXj6GJoHUfnZQTpTummjNj4QovhLZNi4cZnc0FtQ1bXx
/dpgTbTIi1+bgZmdWWPcrvILwIZmKzr5iRnCDN2BKWbPGCHpnqkVPE9zioPfnavNRIWRVgi3kjip
HpayV3CvzjyKgG7IEn8aW5RRHRb0G0l9ddOV8W1hPbSPq8ITZ8F0xxD86ypQlXj1Apt9GCmENshs
qulOiIxsR1sxF+74afHtcp136QKNJHLdr06RkCA5PFaFtzJkm59Mq3D20dg/w4TNt4YLwobRo3XT
pcSgJ1irBrSAcVx+jfjDMA93txjGUYn2JmUbZoxEiZ7aEvYEnoF8YzWqCVWEH5GLApRzAxyVfgq6
DWgEP64b1crI/QHUcbDkZIf7JwGrYJ8nkO/8YkgfnYe6SIjv9nGaUdpSuF1BDEtASEBlXugHl0zP
3fvaBlXlpiFR0pT6Fs+IgE8/L05gYK2D1mktSEsTNFdxbr0nQxj4ZvZMYVtBsyqwp/WpDqzolmvr
rqygIi78Y9ve2xkzU7vYq61tXM/kH4/Rwe0TCFx2+zGmscLU5Kdh8H/8ZsvNOBsuekZgoabw9kFu
/HAdYmf90fwLxT0ss9l6qpJp3ce2zEC0Fh+9CbSMl41UCsJs2PmO9PakQ5ibBYUb98Weaxa1ZEmh
m2zjor6fjZu8XM517EHx6u0H89g1u67imxfWjQvxEFtaZnjfyq76VM75NvP7fgsYothHgIcb1wGn
m4H1TRbIkisXdjuP0l2JER4yOTWyiSv4gPs26JeLLdx3XLDsmzRhcmOLgdemNMnk8l2cP7ljAhe8
bZ5s0rPOhhj3jYQF2FkJ2jF8DFuEOco44p5aG4XUIijR2vtatMsxt5KLk8inrAZ71iO8O1govqiH
kCe8JHdjFllMukBF5IoGtnyPjG49pCHmhHz0QBah8oiFQRlrPvgEz5+ruN2BpCG8FawJLsJuZ8rP
Q7ikG7fPLX4z01Mc1lST/bM5AXXKawnDbPE/TA7oycU8ENYrblL6MUz43JqpcvWtysfPDZ0DMuWz
m8kfvyGpQ53YWo/dvAKLgcddNLjhiiqaLqM53HdF/otioDN6m1hnJTrUxehbEsdVhckpVfv0Ab1I
lDq6UErcNMqfqGum+xgy+1kvmobB6cBFNyhiymJLGRE9j1UAFIop28eiwJIQuRvM1VBx2+HgVYwZ
9AIh3vCytuBhQeMAh2jfhda2nncBiJ2ktmmtDMZ4u4ROBPGQ9qm1ngY4B7uEmiRtOgcgXoNZNqTl
B15kPftONx/zMLsrcm48Utb38cxtXKZWgAxyQiZeE3uFyGRhhJ/M51lOcNMo3BJAyPiVmySCeCWz
9dDx2ik+br2/QZqEJLVlUh+8byjfQyCjPZlkj1PYe3tTFPKM952B9biZezc51/ZApRA3AsWfIj35
ShDtddjG8x6HS2lAdbBNs94tZg40eQ3gPlpDcetEExURplfRkuCQmjwImU0EGEN69GY8u4OViink
DP0bTfzvxZSq1Du9XSq3UYU8HJB0qeDScyagNabWr3rAXbEE/LZzhwHcYiUgy6PuZ6RsWFpprjXn
epOpHipFoz+2y0T9Q/3JfIzaL38tUlang5O2l2b2IYHbcK/WlvTpwPcXCvYw5yWTP+JmeSlnLqmd
R2SU83Gk0fTeLBIDLoxHQnPoouxkGHhdiJKhYmcnlHL1qj6yeM0+tJkvZFlc3MY9Gn0YRO/KuP6q
ZcaLOcNLy5L2zignf/9qX+9hr7egNy8LMz9v7aM9Rhwaqny7LS0sV2v0o0l7Lp+m1BOYLGdxxvnE
LwFzgtI3OMqkoRc6HnBdHaTycdhvpSiozahZhFTmRr2mF0gobUyrKiVXWZfsEexZSZ06SVswmdTz
zkZ3KMMuOicSGoknZnDddRNQbVYGH0cFKNt+y3dMDfX1wsfsvAcY9K5Q0zpU3L+qhSopt/WTT2t+
EDHDcIZwZcJ3B4PzcMZ86DNtmSkbKIcMDTtlzOv66jzgL9tYmIAx5KP1vi5gm+RHS1nzyzjPIUTO
hQLg/6Xz4XRol15Ileul10SD+Vz4fEfdPiYyIBneZcoq8qIWAU6WZ1593C4xGL/NhOzl2HvOZlRz
xELNFqUrmM9E1HH1n0SHpuXarNO1vrcNVDxgzCCNJj5D8roCqhook0QjrNueFhAFymJG/aZSWFUG
W87v/Rj7KlU4wl59GBbnqDPcCnKbQinLvX6dSUfnTa665HUdFv1QTO/7AMwexjvG6mFF4dfpebOj
cwzAhk96ImSA/hqz6kunTGJCfTXMxGXcqsxnOmlO3eDPOhtQbxL60B+E7E+9MtWBi4EoLkzYfKvD
hVKouaCMm4Q7x8AMpCMlt49pPMGgv3XE8N2zl8d0Tbu9rWahvoovzLMIDJrenqORmmeb8Fngzb71
8ybBgI8lXb2vucSL8rJaqe9n24n2SPdgq9963HxZvLw96Xda6ehoYfd3fsefcMxs5SLW3+d8S3NW
4i9JbitzEafYO+pnfwm+1Kt6YWbJy2vTqmrOemF3M2/0ug0QoIM4t743huw5jsTBm+Lg0I0LXzNb
mb74hsDViFf8NLO6uKh9reOBDqULsdX/Yoc4jZwmE58DbL4vK0YTqJLzS5pnfCkR45wxMHtEaneb
asrEy29Tv8URpwu294Y+nZqWt0XwHRL/p1zZ8LpmiQ6eKqWorXBJfo4zPHMdmxjSPtw4cQgaWrnS
9FvVvxe9qRc6824aYjANkpq7fufzYjR7IeyL7Nx3kZOjLuGvm/qu+qsQe1OLfZYwCRyn4TQWBTBS
wU8eMSkyv+ULdzDjJvWK/FBn7Xsj3+dNDQWEgFOZDe+s0mL6EJG7xZwG8hC5R71s78bEfGAEQTGS
K5ed9/m2HXObbmu03AiP8nVjxfwGjbNd8ana9fijpq4J4K94DGr7S9p7X708QBhryS0zSucgayje
vuteIL6uhzpNuZ2b/dmtMcv49Vd3wLfVuOaj4cKmK3xUOUuMxqArniNp420eYTXksDVKIsKolJgg
iIPs0CTOp2G5FU14p1B2le0CzrCHd+mUP1ddznXWuRumoiTGqPpBOb57HKlVjsQztWj1H/PQPPaM
x4Ko6dGHlie/MfqtH2BtaUElU6bHURQKwo8sHxJ27WQLN/fkfs4ZGSd1D7h5cXbCZmLMIJWBSj+d
6rb6wS9yBXDOoMyG8MCduZuZQ4BVCDrkD3QLytulcQHHggJcymb4XpkPrh86P+KwXWhNqBZPxRh1
LKJtMJlPkWMALDCJ+bCyDCJF/5clGdc38fh+bsjE6ipD7vWPkaLzcExTiKJlax4mLzjoq4gk3ldZ
0bigZHNkn5rl9JIguvTWvZWv5HbHpTzPBTZGLWD8Pw7S/6T1FJb4b7We7whLvPs1Jz+qf1N7vjzs
HxaSKZRM03MBIJqe55jEQf0t+LRMlKCuYFIE5UjJQTn0NxpJ+OpBpuPzKF8GgY0W8x/Zp/UvYUvL
C4QlqfBaTvC/kX0GUr5VfUrTsVysofRW6PQ5ShX6Ki6xoUK1TlGZXjp+ApRBqcGLmjTBLJ8vaaBs
7zrWlSkfP2hPdoIMNGtjGFAV44TJWxO7P5wixv7kXio1mgZGiGtcLYQaTod2QK5ZsTwXFlZUUVMN
lWXTMZxTq2UgR2unV4cQRqte04vMD1XHAQyh/lXouxZF9oemGKa9vpvqhaVTXvVqLTHiJ8VPWCjl
WaoUV73wf6/pzQHrK/pQQI4hIpWzHinojNcKyzbg8QmjWL+SElMWFF567QJVY0I9arhu6jVJjEAc
LusxUU5vPVgRahB5XbgDxNHBcW+1jFYPtvRCj8AmpIT7NSFVSg3C6tCdGfoEyabRd0GQsNwLPe3k
HqvqMbe6dv+SyatvKS+r/mBPp2x+RKTG7EB0oBMa+HgvC72ZJmm5sxi0tUYwTLdoawFXdz7RHUTL
zlhPCOGKucS5YbhFMPqzL5YHLT3x1hIQqizu+ni4b1Mz2i8dAlBGiDe+gW6hHZKeetKoqKkHK2zN
oxUUH4eYiIk6bt9R+Hdp7Tc7s06jh5jaY48OoMzwuKo1WnbIFi3rW4je1heGQso7415k9OSoyBbU
mtaciNqbNGfKpSF2+m+Tes2nfO0RghBK4jy9jPSgkGClcoK2f3CqyduiFGXENw2wyEO6XECVvF89
GtGdp6Yshp5lqjX5e+26T9QTVPnrtj7nuqmf4brPBEoA1jkfmZ4P9fF63v/wNG8P66eN7JigHL36
chwO/MpU7Pqarn5z1+3r6/3v97U1Y/WspD6jH6sXRWsypdPzut8LvW/kpn8wXLmv/P2bl3r5CK4f
yZvDenMu0wlPA5IVvUmPpT60XXjO1c8lUb8vvSh/b2ZdjIT7uq0Pt2VKrV4/Rh95Oen6SIcg8qUH
So1cnWLQH572zb7ry9NV4vXeHNab13Ou74b47f7GoGVCIYr3rg/86bzr81H4lfs2k5frrutDr/uu
/7brvqyz71sPdtDLP9f2/E8V7lD0rMwxNQym7qrW3GnsC/a4fzgyr1Y1fMZYovuUsNi97Sm2DD0m
C8cUmkH9HNdne7OpnxZKgZoFvMHRLCHcgj7MX7g1f3qc3vfyYP08+o28AG2u23pNn/lmX1VQlQfg
Xp2oM45cIZ+Bdys3MvOwmqlyPpsv20mOARG4GIderWooTZ6ry+jbQ/VwLICJaNRDoqeHi/K0JwlD
XO3819SCVt8SXp0U6VP/I9Fg8Bxrv2Tuu1TNe3QjUEMa9ILKIldo1BXDHpLce71Pn6fXXD0/um7r
B183r08D5Awkg5rzxCZBGBJx7EZ3S4vfLVK96VZyJF5rpZ1zPdB3KicIKNugZty6NXtd/Glfn3GP
bKMbjQeZ9X1Q3RE1SUPvy/TkXB+JrPlYOyOKeN2ypeQ3UFwKgr1FbebtyS+P03sN/VPvV9Jy7Twm
BoChg14MI5KToo7GDdNgKlzq5qYXYP65KKpNfcDKDKWAqD6b7TyeTEWw0Asb9Q2ygpSEc1dGX2b1
UYluZbbVCeMcmQ1BQpCxbhyL4rc/cXFyBy5/umd6Xeh9cYWcu5xVGCrFmmsHv3T595Y0FXXHNFN9
T72WIvwdnQpI3BC450ktrLknHpHZaGwW9M3C0W73kbM+Aq4i6hgSPkpvvjX67/vSSA5XvjB656C/
OzQIijNlwTxKeLxgMpKVHoxlelak+KiPSH8wIbB6DG4+iDnTOctBOme9Frvt32uLNxBnP1QJWnVK
3BuNGbF1GUs3wk3d+Y4rKhOOmW4DpslHG/ydOzvr9IEPCo+PoFfQqrqR67aCtCJSDrERwiEHqtFj
dcHD1q2JPOfFYBBJhntvDshYssFQBbMx7Wj1U0nTozeNyNDbmpPxslNv6yN6Ua60tdFM5zbA+pm5
rt6+Hn910hW2kecG3gAqGS9PqSh5Wxkyb10N8SFAsrufoRispCtxORGq9KUXZGPSjpjE0SqOnhW5
Jw2g0Ys/8mj0g67nAN+EJvHm9Os5rQfz2V7NkEYalRm9WAfFZ9OrfMuoCdSqSPPH44sXEQWHUXz7
5hx99v/HPn3Ky6voh4TJ9DOSUYto+5+3o9eu/9RxBhbhYMPa6H+U/rSu/9w3m/ofmhkHd33fK3Ld
dWEpmt11M1K3r1DdUaw+3It29vjCKspdpe9m1xP12qxJdNfHXA+/PG2Si5JCwD8vqHf6nfpU37ys
Puc/7vMYyG9ELvaeGUEQb/mm6wUIVZ7q7areLhU87Y9ndqhLuf78x+OvnvTtqa+2X1ZfvTQyIH51
BrIp/dT/z3F96ppUAAGsn69e48+rf36l65vOFuvjIut0/+od6NXrKa+eQh95u613vnr4y/FXb0fk
B6dj3kX51X61yH9vFhVdjsYgxFPtuu6/PsB3TILl1vz5uit0ehv3XU4sjl7VR4Y8sF5eokLVcS5I
82XketYLTaZZFfQtSx3S1PSq3qkPQ7dnNnw9U6/FeWxtl7xU5pHfh71BTZb18VdPZyv6jT3VNSZq
taqPv7yS3k7b9eNak48GdkFau+vD9dqr57y+Jf3s+jB/7kcDv+beov69G1v7Sf9Wrr8IvelEnkXC
lf5deGNaowtUv0J9llnUPvYtVaVVt/hpbJkOx3oENKly+nURlD2mzXIwN/7cIH/ReBmNo9ELY1xt
OjuqeVaseCg2elX+age6YLMcaZbk6jfhKGbgrMZs181i3qfpGYdqeVhUib0L4mcGO1QQFoH9vht+
LYPzE2QCwtHmMGdVBGv+A8yF9lwN4xeEPcUtjUBr36MDihdH7vTcOuNpKnkroTLt0GOVNLf+bQFI
hK5P0hIlH3GbMYYSjfhgk3wVMcDFpUY9lpu5p0LMsCwxOxwOk0MsIP8W152BBfV702SIqoCBbZGD
5ycEwnC3wIzur3NXXYrQs9hipufXeOSnyAkG+v8V7NCM9Mv/VLCzXPO/Ldgpc7b6r67f+rPV4/7x
Zwf/siiJWZBxfMvzpUfF7B+LtvUvD1i5sJRt+59SnUKVm6iIPJdXx78NevyfUp35L8uXviWljfTL
oxHxvynV2bb1NvNdEvgu1TvzhEAH7PKmX9fqElLMEdp12Skfq+Qop/55cDxSSXtkhuVM0KcFP4+f
36GYM0RkSXmK5gVwWB8jrbRtceNQtUcV+pC1gnRZud7LsIdxYNTf8rnK0PgNv+YilCR8ruQRFoRL
T9H011jZ5aVb6vvcR2mOlAVzZ0k8nCCnNlqo8bTDDlrDO0Hq51JBhiHXfZ27YGu2fn6YSM6CvfgX
+NAVlX506wAzunUfhghvl1l3z0UTTSjMGn9PnoXY0iCPhx9RLLAtB84Hr5zHTQtzeisisGIQQfYT
TI9jMfaHecDKzOU7Rg2ZGIzVKnmfZkjzVqMs92kMcIXwp3eZ4WYPs9uhvlzH7pDMhIeupAadrSL6
YbSWPDt4uD72iMePFJa+xkDJ3oERid/5YZRse7Ket/4cLpfUX9XAdTRvkB2dnIIC567ssHi1qWHs
OlmLG+lHtKXnDopaooRXGMx3roiPQYgxO1ny/s7OiruFLPmNm413AC1aSCH1AZPQhPd6/RB4apSc
4uwLzO8zAfNjXI6/WvJz1i78OjlcdQu5zmCMw+GwpI21baZtQxLRfqo6HxQSaa+ZZz+VYQDvzlo+
WnW5HGTX8kTk7nITxXwcgpVK3fE2mKb5AWfUirCFeI+KC+ppbYi+WY38IgFyVy1PLAJD7JKq/SaI
U9RnLz3Ii4oowTl5LML8NggdGsA17lCTJ0yLxt0EptIIhQkNNkm2JjVdeVzaDFiZ3R4CwT/SFNZ5
ARRDCTKK9tD3foyEe9/2amEqUp1edHGSvdrUR/V5+uifNvWB0EkJ3HOdi94yPI986RGpWpsOzEze
vIZ+vlof0atr4ch9E3mP+sF6od+GkwZ4JdfhcyO6AqXwv71R/Zwu32pCnEiy0Y/6j29PP1YfdZQY
I8C9eqMfcT2gN6M0QgeoV1+9v5czjfXJ9XIM4BE9rVcnvlrVJ+qXWUE1oo7EQmFD446V+kwvOsvG
3LcGyPqmxbxMONfpWBZyOyrJi4vwb09i30eipZB5Za8WxuJkF4jx7DMABEQ5nEWp9s2okqCfHeiR
fdWP0XuHYKXtGNjrboycszt1n8nlq3bgByISCFImmMt4iY3mLplBDsaSr5JlFsaFya1x0WsiLki4
RiGEeGnub3Mf0pmc1lOb4q7CM0ZCIVI4Yni8YhUXmiriYqiFdBP74sBKtAXyiyH/TBKiOOjjdg/U
0e+wq8AeuwUXy0ft2RHepsnBG+M5F71GspZyPC6PkgC8jlpBSIsT91bqXqLSIGvA5DO87sOqsxOg
e86zOgMz5I9WxsE2p/+cTJN3WxeldxtPqhgUY6Zz1Oe+zrEgNA3l6SUmpUmme4KiQghqcD6xcJsX
fZZe4Oq2XjZFQOG9nrIvNqMTLp75tylscB0W6HNDuSjs8HC0A+nedjCmusVsjgW4i96KxB63zY8s
pOQpGmKqStOq7wo/eyrr3jsgzCr2XSPBG1SFvTMHXJz40eeL7/nzZUlp1Mui+kjpAJe1Wsx4aHCg
tBKaHmfY7QMMOnFbcKVn2Bi/ix8SRktbA4YC6VKVe5pxpsVLGV9gWMSXcU4hnmX4zWYXYZIwtkEn
GtrZPOGYwH3EnIQ0uXz2hJlf6JubEwOnFmfmfiqN9WIs1noxw3a9dGlBFBNZwSRP/r2f5lZzYzpB
utenAR0xXx7wvXHArQbVZclPkxHEJBHAKxINfwJypAbQELV9XzrmeKp7QnHNoN1byQgnbWyJbpS8
E1j86ZHksNLtP4z4JehaOJdlXq3TUkyAknuPqHVJJENZT3z58UseauE+6S9WKwyyRBSztA3C/K7B
sonVFpBpB75srzcdo+v2eNxanBMLXRjZVtvJr3Dxk+HldegDUAy8z6PioQVCuav8INxWOB4JQ8V3
JdI6Pw3Z0m1mg2CGoYqse3BlhwqF6ufEKGFThem9DcHlqKt5sxa/XJG4GsxMgXfaRO0EiWlistD0
5CzepKrZpYtAeu1l53VbPzDFxPz3mW9O15s2f569FMO9fmnfJvKiTmCh6IPXB7x66pdVnC6futCO
99X1nejX0y+/ahUP8Iqa8G9qOK/exKvz25JMFjsqyU02rZ6idgNWVS8Cuikva3ozU1XGN/v0gQHI
xMFxqCsHB9uwbPCtprcv0WIJFE7GkiOUDlN+cN73poy+I95qtmbRfPdW/xnF2Hg3pCmq1jHJD+n6
hZbsbuZzPeUzzjzXyQoERK69RV2NsNMaj22Y+QggiaYa7Wpj9E6+w2VY77s8X07kpRLv3J488kuT
Dqf6SvS0HQPWc/36cfQIFi+Xx96aYNCARiArOr436p01ZM42cwV5YNhowCyrUFoPD11UWBsnoDLY
o5I7Fbl7cZOwP1JCx4RZbS3sUinJFusUNJgDk62JYHQLxHC+qRCVe35Tkxtjf5nKtNoaMRSIwt8V
bWEC3mrkpum7j5Zzk5Xh53hUSnjP649eJchGcxq8TWvwLq2w5mQxjdXCeC5qMkeHxMVzOgfHJs5s
AJwWnB1Ki4QaJ8OFdu7W5EKIFMWLIPpYI3/2k9HCJ6EsS4Y6S1DZawI+NzxliNIYorjJLmyAwSi8
tY2memvT996IKLUZSCJrckdiR0xz3llNh9NmpbocdD2EFjk326SbPucWI7Awp2GbCR9BznJqE5yb
oQ9Mssgo0KVka9xMMQkcxpR/qykQZwva8ygmjE78TNwq3hfmB8+aSYt06rvFEObBLrovXtSFtMhg
4SYLzNQFvi8oshZJSpbjbjXkhn7wx9r25828pvW+X73naB2j2xgL/37i68lYzCMzeCgutFqfyyeE
uN52zevDZBBJXJgEqeJf28rZ/z756FEwGm8zwH+H2ptvhIQwGkxk19iTwaBijg6+mTX86+tn20xB
s9z5wfRQ+3W4C2EinazFpvuQHccJ/WieAqAO+s/rSvLjII9+BQLbD8XGTGDTylUc+cTEHb2r+ca8
tdYxBxYS3xMoZ26nSTJpwJ3A3APHrIvAsjLbT5AoY0lOcF/95TutRUbsYN4upAdN5beqxGjWmdWx
dQnQIZX2IlPvYtYDucpmfpAtn6DwZqyVuDxkMm5H0cpbkYxAC3ALNJZ4ntdlee8Bam3jrL1LJr5L
gRcefYm9zO35gga1CbVo/FAgnxwTtNjc4DbVCmsCDih/KUddk/FHxAZpKM7sblJazgEt4UNC2K0Q
nGjiGkCzWBjbkovONovmSzYRnJ56hNVgrU4lHRI7+mQ1/hMSWn5SYUTkiymOw2Qf48FLzgSwbtzS
v4tQGm2liVGtB6hnVfcYNAHMQjYpXXyVqEz2RZQOR8ARRyvbYcpklJ07UHjN40gQ6JN0+0+eIDnd
Qxk+Ix7coh4Vh3x4B4rRIzGQy4qLbA7cdRyBUs6N7bIgcjQN+WnuxFMKr3Q71jkO4rYBY3CTYUS4
kWvZbhiFHdxSUGuDB7WHWO/cptm9R9YyEXLEPCdmucKewOXqjBWTI5IG6MmEQ26epu6/2DuT5ba5
LOu+SkXOkQHgoh3khAT7VrIkS5ogZMsGLvq+e/p/Ac4qf+m/IitqXhMG6YaCSAD33HP2Xnt47cu8
nKnI11DazpnMvjenyW5AylTCqZsQvkej763BJRQzrJJtJoG4TgTHp9BoVlAFBUbRVG5St1+TQ61u
zSB+wZmrbEjBkWhpQ2WtE0S2bcdxM4pI2blJJeeeTeFJMrM3iG8vc4mTBD3uLXJrMxs6VN7U8MKt
cM7LSAgfHoGkFMoFVJn0ue3HIAq1Jle8pg8efcTeJ5pQmyJBsxkqAJu60VQ9S7NzrIDOfXb0ZAO4
9+HDCZBWWIrj7ukeERStSwopF+etSimf6QWjzso9OOpP3bd90n5J1BoDJNMG8XrbrI1uWtfQJ8z4
aHXmTzWmsNEuMk/h24hMsncQo34G5jlqvjmCjp4xAN7K5PA+S3JWdqdFxIrNCbthrs2lnQ8qzJWg
ttGVR6K7VHa01kE7kLtt8a74QS5o0XF0WN2hcUlE7+P+EYXmW0Y20VoajgOciDveItVpyuhVQ+m6
Sfzk6FA/TUEJTzkwwo1iNCk39oSWoUNsQuXY204xPgNcupPvf6n50FfBPbUy/+QjhVmNgfEzpIWx
0hvZ7kWE8Da08HAN2E7cN1FVhyoJ2aYrxruuVNGRgGc2yCG35vKtyliUjKaBR09wOzgrVkCs5144
b0fB2F5CJey45ciniqnuhuLhLgjIheWRfveBDOCFxcJVEcRZmmCkMOetc8fZ2JH5AGrxIGJBgkVf
7cau9cBryVVLwiH+RxzbWqYSgWufhZPeVOk8ZiR1Bepj0LcXMO8JUXJKGKwAFZywOiJOMd7g1r/0
Jl+DBUvbxewYJcEL0EdQIBbAnC57LNh5lkSjUW0WREUR6RnETEzJ4lv3tg/yLoPbkbYNFAN3H2mA
pdzwux7ludcaPXSbUhLqXZJ0WrvS6/J1Ccqsb607qSXrVhFgngg9ZcqjFdt74YDYcUrrS+aoDzHd
XpZyst7irP5MMHP0MjF2zWB+t6ZQfTSUH07aoaoO3MeBkPPVxG7IGsydKLV9YXavVURh4Yx3XGJU
/mnwkbWcXkpckk0TBpTIEz7WYqUXxpaPHa+2XqUokeSPvjTerIa+CTeRAXsp3OcJsBJnyokcTIxw
gc6XqNh714GkwMKYeejViOUz848mdYZ1biGgzaPwzZbmh8ikvxIDjS1o109hRtMmeC7S6TOcClg/
Buzf1nJeJ9xS+zxEdgxlIyepehWik5jtWmtpDu8N8O8V6arRvganEQ6PEt0pbt3vVjYR87ZzyoJ3
Vfajmr03JWQZIrO4J3b5Ea3/tXMieajDboKFYtir0hinK2htwpDj/D2jRwN5/HHss3fFLCK0qIU3
dmO1a0asc9Cdnp0IA+RScumxg0yc3PidBscJMj573wlC0VZiObHLYIcYepv15kW4nbpLSqBbronH
ycI64QaSqE+MNZlard08RnpVA3XPJqiDhLOIAWQdww73NpIiWyemOHV2vJfYBqGrIMibyYi7oQOE
XVf+HRXGbex/mqKptgMD4HXfxMYWVHO0SdPwa4sp3DMqgg5a9YXINLFzQrbwUXvRklycAsEomcTm
9ziejWJWxcdcGSY16EkfENkOugmfyShfXZtFNTXtHySa/Qh0bpu+pburIpTaOqyZD4Wpnm8T/wof
t7+NKa0OxWXGmhvsPkNHHgyH4BzH2TtBTBnhRNOc496cq4eonlRPykjzEief7i0Y3KbEsGaXzujl
xWSdyiJ83gs1fy+sTTAl4qD0eICNQNsANhjWKSaOzCXFOKfVgWibZAbWSZ/6GkK2bQS3XggvLrp1
nVYWrAjjp55Cihokabh6M/uQM0m8XaTWZ+q6PNa+hRRNLYaxDeQnzMHgPrDNgcKEpTNMlzYASMLV
f5QGWd4Kv/oYDbu+tb/Gvkt1racdqcY19bQ4awlwI8c0j/lUDZss7eXB0cRFVYLnLMera04zhsJN
iFK20jfFHL80yFtYaUsV0UT1RjPcOkB0jIizj/XvLZ0Zz9QneWiE/tKPJQK10fW0SjigQG6JZmgw
ETNW3fbkRi2LohJcoKxdO6T9a1tBG21AR0bxWZ7hu+9R6GFznVxvHMiHBpFI8mMccR6W904PH4kW
TTF96CxXQ/OkBmfGV9hhany52Ng2qa7x6euKubbdVsUETV60MTh8Ju6AdKH9WvsAdBryX/AMgoMw
LfjXdAJxi9+sVCXak0BlkMF38mtOZtpcNFLy6I+3Fz4ntO7+TQ8NfYuY8Os4IJ0Z8vqlcPvHuDBe
StFS8TZu52VKjDizJZi4GMFSorXs0ca+J0iW1hL7jhdHRN5brk9rYzcO/aOEY7EvlPCiOqV9mtrI
8laFkUZMu3ZjrOMdq7NDawMLERr7GDheh1LromvbZtekxjs+3y2KYmQ3B5FkX9PlD7d9p7+6QRkR
uZ2Gm0Lo1yEjfaCbh1dkNjkbV9E/gZbYJzZBgP9o/hcVVfJk5mhswG3xdnZYnJSY0UHqFxb+Wvel
o3f91Qoboi+Eg4af5YfW+qdIvrRlDJYyCJwdUstH8H1yM1a2s8HuahAn/SMt2v5cBviSsVe0UQFM
1E7JrcZ1tPEr6KG9hiG9HrJ0m2dyzxyQ3WAEQl+ZW1gNLpuYWV2cWOuYmthIZ6Sj5cLFGvK9T9jL
yuLW4Zd4HgEVEjLi3wLbuMSR0205k82DP/RPetTdK6d21j7UtnXiKk+2G9SepZLKHRMeHaDSn1qq
o+bQz7jUcDw5IF1Q7mD2jzT9PCWWTWQ8FM2xxkTsg9CkzJ+xbc5k79hWHowm+OmrXbKXJJFwJ4dO
kDGZh4tP8THB7G6namVY3IM71sKN28bAKN0Gp2LePEUkKSKVZtOTRjohFV11YNbAmII0VnAHilg1
BLSN0ZNmCfgRZfM42JKA0a7vV3Vr0YuDbLbiWDvbybzaZ3lvbQJD62xLAAdFcOZgL+SE0kSxxy1M
yohrQjOTRroZ+4IlsIjK9UjQX+cSptWyWpYJGDlHM3+gPZenog/eZLR3EHSx2MHWD1vzvUly7h/w
TrXYB+Vr2x9jUCRrYsSog+0eFMh4dek3r4M6IpAoj1ixyITnE2NrIywCRHpiEKynys8IYmztBKaM
qm9Nbv3Aat+CYKBUyZyXwMcbiqabbo0LsFK0bJ7VTMdPVJQEDYUPBdZP6jeGR6paYl1/F7SstZqc
24WsUecXvGojX9FrPIbsZivlW0WTQlMHYPhYuzfsSOwCRHha2o/KbAih+35ssqGgDTj6tCGMH+4U
vIwQMr00HHAxKrpc6aL/yIs63YZq9DKV14C8mEsVZvldJjCGJmpzYldeMnTBrCc0cmwcO41Rbs1E
Zf0Y4JyRHu54JRqgXdenT2QxtZuhoSzV1exrLegBTwNZIfH0yVZwMnUQfwyNijF5CPnG6HFHrPN3
0VNCNyo9iAEbXOtaD0YZ/YwH4wZD4KlSehvoGCMPrSkmj6syYsPVbcRH7Q/pTinhMliSDekkLGKA
RvmUsDM7aIb72E76EYDBTjr6pVL9aMf8r6CSZ68qX2gapVuGky90RWc8Z/PYzBcp/UgPD5kCvMM4
9k0gScVYxd+mrppPNUPifoQslAvf3cokWQPylOs2NHYD4AHI1+2qUewREgJnpstIdafa/baPjJfe
wik8mjW7snD6SWhsvWkUZGylo67L737QkWHXf3GIB26D4dOc2mEXjsqxcspXSNEtdngYLKFw6V/5
7s+UkKYtRvP3SSTanmUTgXtCIDxTlhunRYP7FAEovrwC138Ac2JeHZ1RuSO1RGtZfkvq4AzN+gl6
ntxKH1NQW2D2rmFzqsZTn4AyxJGQ0rO3v5Z6zBDSIMI21TY2xK+1nL5pBnmEQ1mdwgok0mSyVQwq
WDm+mm0Sw4rOIzRRm5wUKC35reAU4bp27XXSByTZiOS1EqLYhIUm1iy2JKHq6BXosSigTl13n7YF
xKbUPwb2eBAVPsRc9aLA+DQV+6lK2hvoCxNC5PCROaQIaqNTbixQqlFTX2hPekpQJ3sl/dLV36Iy
7PESivcUk1QxMHvFHhwCX6nVgzV8UmNGX2yLaaPZdiekdYe2q+gCFkTIp/2mCyP4mYSxAMimfKYL
tmoSOAFMRX9MHVAByzCvOvwKuEk1nZfsrrsMnkMil7wQQiNC2WhdOJ1zdYE87s2IXz9RxWdMUg5p
18lnEzMCDwm/9mxzpm22RF0alJcrm5snZvwWOz03NE9pECpaQeZVU55u4ym4qNZYHfKK+lDrnV3h
BDsuoJUWgSRyE4yLSpgB2jPkPk4kp0Y5Po9N7a+Z1yfbsXIOABQI7uqASaUGM6icmLSw5YhzcyJT
KZvhAMqljjqmKlV6M6L6PGY0D5HT5Dub1vFRdHRfavE194nGGTKT+YNVXSXlq5kwHm8VY90o/V2R
mr3niqFr0MQPYM1ZM/uq2rQ90Rl1qmzLCJSvgZ90l2vuvSEhzgIYDdIUszfE57OwnhPpjiBU5u1R
5ECPVluP+9MuVbMPdlaXST3ok+Lc+tKFB1f4tAWV9waT4aWjU7AbHbRTIqkvihUGAF6jcjOaVrfN
Q5XstezawZsegcGZ/UGvWTdrQSZGB3a3c43v0mpTL8y/iOTet6NKk1yhnvVBUBaKTWJwZvjrEjjA
WqHLoCiPuBn7GnpzpWEOMuPUowlE31y9O3RLd5niZpxQPUV9Ii7SsJ5su9qZTtPuqjGpvKKb7HUp
E3XfhvQGhjNGJog+rZl7otAeMmc8mVECOWoAHCeT4UK6HQwtvFkemS5rjPd0o8kNrwcYjzJ7mGL9
g9kUhK2DnkNFSisDAHlMWFbZ49GQ6rcqdINH7s0/7dCnieIy6I8ivQP+IeINqXbSsZO7TPNzrumr
uAmyM0b8Y+0r6UGb4mqvi+7O5B++SJSlqyjSqBp8i0ZOQqO6K2Ouxcy9qEP3NQSXtJmamA84bgko
aQYAzE34QiUiPJ2TWociF5aJPEw1LdVReffteuvXBoKo0doBG+7vsjaAO1gN/GQVfuHQkVfjV3a7
I/pnOvaEdK8ZD7Q7VnHan/XwYXMmMJDYg+nsOD9q9A5GEqwt/WwKCFkBZtlFNfXLEkUO89FMewaP
v18vz36rrRYD1fJfnIBwudXv13+xVs3vs/wbQPDBejIROi9vA6QGjFk6RclWcfQvf3mbXz/1v31L
B03oCj4hEbvLoS0/h9WQIfTvH/7rf9oRYMy8j6jSQCCGvr/vlui/5Qf9Pr5f75M12ll1VXf7l7et
qvbEnknu/nzn5fWvf7j8JrVjfoS9322Wtw4XQ8Hvn/L7Ry0f3PIyTLNwbWf+uF5e/v5EVQj0O4nz
XVbKs9+ZNBvIDQUqULwneqV4oUoWHuKaiuYdYaNdorBz6VgxQUCxk4xZdHUcw2nHppia+eFqCUv1
nEF3D2Sw7yzV0LygoRM2Tu1zwh0uanTP0ILvbPmDVZhHcDIo8DeRNXKbR/Pcu4zvdZwxfot9dURa
b2XZM6Cz/SjQs5jRY9J965JMRWCSNmuzhRqqziOTEakhZEPI6MFZy8ZTV0bf5xFGNSpzrVBcCjF9
xDVu77Y0z2AFdy5aErgm+JG3SqZcRUr+eDJhPRMgJXC1N9GaBgW+D/+uCm6oEX7klTAlZz1wJWci
lo4LFhX5zQq4RWbwhaYcjkDkHqsyTDdSwLKVxFIyi8eGFF4GSfaSZQH2KVIiv5r021Tx8eaMuMi4
A1oJoMsV9XOT6RX0fcY1NiftSiTDgYVtrxQOVN9Qg8Yzfgh6eWOvvKLTUdaBPpyR5qwFPVsyPIle
NGWF0ZvowDAUW7Me35DlsHNotsSWBQi8iLgaan8j+4qRuVG8pIn1mfdi8Lpy/OzttGGDaHDjFnkH
YIM1UGubdNNNr2GgP+UJ5W3BnczroGl7+Vco0qi1Jlgi2kbXVYDLijT3fdz6m0yLXPgKDNAjORXo
jpxdCfzT0+KT70vNq0Y6A4bIMAA13E27hO1Giwn90PQQaYHFvZY9sDHbiJ96wpAUa6G0qW+gU4D0
pzbjqOrb6AUt4EgWtY2CxGMLCXOlSas/25XuQfckdo7AowFkv24zlSfK6cptbONCHGJGoyjrKJ1B
KKV7VCf/oah9kxnZlCP8tF56QSi4k1lEASfltiF+3WdBmMi2Xbltfmsm96WeiqMZNx/pIO8TNgzP
CNs3dWitjanNMegN/LBF82QVdr36SzTMPU/GIM/+I2vTey6zpv7H3/RZsPfrjw+f//gbXQWTBBgh
DMcQlEro+v5V0BdiTkxkS3NqHBm6pJ3iHu2YyYLUknuiou6Qhv9kFqXAQQtCS2lCf+sEdIXTFu6f
Ig51pe+YoWhzYHN70lLFfTDAvQ+hnd5iToTcrr9wKwj+hwPX/siKWQ7cUjkdyEYDFuD+ceATAS3W
SI/2wCA4PiiWiVyDdt5qsJmctVFDazBymOkn4c0k6uE4Chh4//7Dm3N3/vzw6H9Y+KCRQjpUef/6
4clSRtYQpvKAWGO8FQlWMS0KwaZ32tol1nQPycLZ+uwOlJKSoVWPFrjfrHj798ch0H7+f8dh4OI2
NF11NMv6IzcnzsfRqGI7OLSFT8qEUxmHtmE8r3IT7OvotQOst8sT60kDUnBxYmxSkmZLR9Jd4dfK
pXObkmhSQeQjKLQAwQzrFSgEjLQ9emRu0yhCtYtvByffMI/Q7upLQf4oEHLm4ZXCTDoDir/JpfYB
1L3bD0ijSUCxz8uDnJ81yfT673/t/+bctXVXGJpta44KyGf+ev5iHG/VxgmbLgwOlkZydl8TnBG5
8bjRAntbmPo6NKbq3IFVNgit2Jt6cUhJgb9GyUTZPpwz+IX7VO0N+OZpdyAWSK66IHQxFfndLplC
fY+1+UsL7X+7HPn/8Qz+J3m0YVraX75k76P5+I9fqVfXj/THP/52q35ww/oXlsGv//KfLAPN+rth
WS70N8cydWEY/6WM1nTj7yYKaMtWuQJUbb4Y/ymQNqy/6yRdmS54E92Gg8Ax/FMgbWh/d12SsGzh
WFxBlur+bwTS3HU4gL9eiqppCA7B1FFiC9NR9T9gBnENE65vXXnP/HdHBVCbzbxaK0GtUffjfkwC
MtjalxDayHFyET1y4T47g4R4BQeeTR9dtn/FBSwwAT8S58EyGRAM4r54/ZeHSsSnpsxR8dgLx2WO
IR+awt5qg3JZ2DHLQ2630Wqiw+c1ebVxu6rkktHyTRNC1IwSyyLTfmKAGoT2to47sEZ1GjPD704+
4W5Rovj3EoHXthHuC4Ej+FLMNXoV+265XhX04x2QrHxgHnTwG+OqDY5z1uv0QnXFPKkT35hfM0+e
iFk0eobx0Ce35WLrWLzzSzm5PFuqS0sfXgp2Al6Zk9zSZcXOTMxr3MEOQ85Dol1dfwL6/A7BzjoO
iTNu8iJH2TybNg1n0FZ9h46r8tttRiTHqZgf3A6ClkCdOAdcl3PUdWUwKg34bRTMHrPtjNonPy7T
4+Xl8oz+8NMQN/Ecm4fHOrCUfWPT0Z7DtslbJv2gHcE0dJq3WCqW34HwBGs/TsaqWcr35ZcjLwDH
BniETYfImFyR5Kkn8xuVAIz8OQZ8JDMEb1dsH2EHml5LWrhEzaqRHh7PMeLaHCiuztHi6ZIy3s2B
41pH16FXNPpOmE9kYx0CyrNdZpK4vEIUwFyztYgv7wky9+dIczsumRwGzlZPA5v+VqcdhItGc/bW
/C7sf79cni2/ANEvGGCq9qcgYV0tRn+vuRVTZmcACjizk5eHYTDI+MrNH4RyjRTKfX0MrIiMpDnl
3ZovhuXZ74dhNsrq7DZ3xmhuBT/quDwsv9AfLwExlMdq8o11pWu0aeBBAVib/aq/ntKvvPe4Yahc
9LcFjTbNHtLl2e+Xv3BpdgVDCw3A8k0vXI/l2e+H5WRYXk4ji5tmAvBeLsvlYrSnjG1mSJPuF99j
OTv6yHwVqRQb3B///EyXz295+P1nIoSOE0fHP+FiC7DjN/8NIorvOcUsBphJaQu74zfAgwF0jnFs
NgQiWqX7YYdys4CgKuIw+PJnN+lfXifx1hqbBzyo/bRxZuhIaLRMr6rkg7yU9th0uYG2i/YMIU/T
UUA0xAHFw/JyedAR3QHzK4A2mm8RtlRN83dFl8X7oGgEW7YcwjCxTYh6Ztm2U1U8LYkW2zE3O6GI
/OoQiNbmuurBjVOOjhBPI3EAqO51tuLLQRmbBrskiUBcbMsfaPOdcHkQ//VseenWuYa8St1pNl/C
OP8H3a+hIUbywgLhIXDQkNqRd26llIOKqgQbRYBiDGceo6oo49Ete7kliOFVppV7lMgLjsb0zCdL
SAt4rO6IhKpDYQ/OeuSC3/qh+VrUTXCqyGtzIlrQyyGW87cdEhy8Giw99Yb5Wlr+opOYEF5t1YWm
2peWdtX66Gkcm4krWq29eHqoXVJP8t4oNm1XX6Np+NZU7BOFwmyFAAMZEA49r3T0/fxP6WoJxohC
25Zp4+l+9QVNttxTm72oRon+oAd0m7kfqDFNtJHpA0hgt0qOMkVSz0Rsm5X8i1I2e4w1aIh69lX1
mFwKx85mGvQbCQmeNsRvECvdg0APTYOPyKSBzn2iz6fCMNxERXSZ1qpvPvGGyL9SfT207dw3DLZ5
5MRw+5g8yU7WTEdgkjN2JUscv/CM+L3FYXZOCrgqXER0KGk5TTZnU5BeCPiAfF9MJ2kq3hAb7EYa
/aKVwxcnRCqLLCWhpUyqS08gy2ZsWd8ItwLG2p8WjjtqkWgFjKs+Uf69DExC1mOkVJ4TZp+xMNgU
OO13RUX2PxWavREOua1DTThk2T34jhJudLd7ltOsJ4vGG33K5hCMSI7lPCkpEtIXLVSCQkTiZNdm
Sqq3A95brAKKRGj9KTs1n1gVFBNQqQ1yKskjVCpIwTM0fm0OdbmrW1S1gmxFUl+x9QU9EUSRjtgW
8YYwUGRV0l87KCphgMvMa2HFomZ0NO7huVhXhhDA21qxdtL4B2JzdUfP4KlNxhvw6v4pMQTTGqFs
m1zYmwGt8Ral2BzFg92c1MS9HvnFtoRbyhgxuTfQqVd88cNJz2KFvmvIfw4+Q7wwhHkriVf6RQsN
Mn0eioYhvh1pCGOM9zxiVtVPyjETU0kfoQnuY1KcROOo2wlioqJUyhXCtroKeqdet2lHOxpw85c+
QhtqGi07bTzcgEe1iwNV2Es1UHEU94w1rCJYTRrHJeeYGT3s9TXb1a+9s2aQn7sqhqlMP+QIplRV
0oRnSEFrZYIFpVwAu621EddQx3q+bwYuINhFb3XaFZ469TaCwVI7QOJEA49yUI8t5cLBfNrGSNCD
rikbhhm1MX1qmbjbqf+QFfYlTvhMGdS+N2795pT9yh/cS58TPWhz3cZ6WRHgHVx7ERLMl9h7ikt0
IGx5vTAMbdSZ7blONcLJbZ+WJ3mCuhmQ65gVz/EYHUg6ObbVoG0tQ2m9RMXdHIG67pEd5xCbXpjW
f0/0iOVEDTSYmaZyJdOmxYa8o6PKNamlsAl7lQSwcFir7djeGaDiu2XDT2XQfw8yTG9x4kf7ibni
ugGVqH3ta1X3SAh6Gyz8tWTBkvnz3MhkIkvJ+BlXtvmQVU/VGJ4LN4AuHjTxoYLJTxeEsWeWdxxu
5O9rOkVoGRiPF86e3KbhrsfuFw70LmelW6305SXCPccm81Cn1o9oFK9TEegQmNSzUH1ng6mBpHHs
MDI0rq1GbdnNWpoGVMMKrbZySX30L04iT6oofxY5S0RFXNSWTSwcQg3Ig0AwNqXg7qvK/jaY/i1S
0B4NKv4dZJkbvHPWeoi1c9MOV0EjkEi0+EG340dcP/Ga9tyT0UIWD29JI5mFWdgg7NRGcpAPcPo7
JqRaPXGqwGiuHCDd3Ppn0Q6xcCVpjJCq669EGJF1eJN5DI7WIv6VUEDMP3WyE3GrXOhbfJjmuxil
f6qYjK/MkNxDlaueVtWs0o7vPdZNrCEBAi4qbxK1u5kAbk/Kx0QIWdhmNMwklfhkSBBZgn/lfiXp
hwYHMa3ECPleEfaobQv1pAxo9IlhsjeYpz9pKzYHPggydKJbYYLtL5TqPqHYYkAa2pFJPjrhPFPB
cqRIFAZxiV4lHxBUJIF77IZ5yFyg42fFPo0ankPpt1fW0mBdtCgaynat+VLx9GzOmgPg0c8BQqkq
873NuJ44hW4Tk4zgz1zWEEQhA5XOKI7L6+VZEPM3y0s6FOt6VCjJ5rJmeViIDr9fsiSCSa2zl8Fg
SNKlWbThgcy2Psq8Pxwbf7zM28FEnXLMdOo9wWrC0Hv8IkQF/DFi/ghWXJ7s1na8ogRLrsylRNGR
Fo5LnNGsBQY1NILnIUueBcTRreLW46aMqbxKrai2bRJ+X3Ip5JwdQb/xnw9AQKmAHcog0j98Ly1x
29uGGXl6LXVEh3rDPXSm0s4PmtnFZEXJc2XATcvG7iMOlBEkZHqQPd3y5Y8rDTierc8dC2J983KE
tzyNR2d+kKoJOUYQEquAtz46jv45JlO9cTIDiADkFvPQqcdW66u/PDRzVa4HqT1v64j0+k/0xkLn
SIvMge9MsOOCY1nwLI1hjtj155wSN6HPFKf2bcEA4TdA4bs8XdJJfkODtJkX42+NubLv44ZZCq3A
Etcrsk28Vs2p7eG35dN1rNWTLw3tiynyFz+Juz2rCGlsgxpcgq68TMhvnozARxuMjDnNObnJOLtF
tvxsQwHDs8/t01i3+Ra9PEz6Jhquzvzgh80PNDQAS017PCp9qm60iv3RhD2gJ41IU3ahTyBlRvmk
Wd9lMBYb2kW0mqVtrs35FCFRoNyNfWqheR73SEbo2ofWR5sb5rnsIIiFMrhmsEnB70OLi4ldp27r
6y2t0Y+BLRdgn/zxzNJQfJmNiqlSfdWaKHiySN9dNYU0UWhrCrK0zHzufAv0KhoPzeh+jjTVLo1G
3lGdFMEGrk3C/VA3NobZcUnbWnUL26C69RZan0HNmURG5okzz+G+yi3TkqigV2k+WZ60zMAzlJCx
ozs+DExUwS5c+SJcmpRmdDe0H6Ku4qtRHqJsEjhHCssTGaSBniV+VU7MBdPaRlfvjnh4Czneoins
txq2lS4m87XOh+EhbVEs60N5QVTC/p8ThsmsQuJjSbIvyoeNqk7pCUx9dRgqVHKZUV3dUdbXNh/q
bSEZy4eDjC7ESTtbta9+mCNNAzfAy7luyqm5NLWYCKQ37rV08pNIgDEDsUeHV3PoJmYaw+UWHLig
a6jvwSyp06nGYF4z1nga7Sma85D0g5XXn6WOkTvS43yvEOxJmq2xyQmcIea14yrXUAu79qvtGPew
HfDTTXNqhmk+REMYkuc6fFRu8K5ko7g3Y9ldM4PgbztTLqaK89QFESGbKdnlIDZXI3usB4FMRo7m
4KVULTvKh2unZckJfBP1nEPIWJNvSKTK4LmSa6PF3KkiGFvrVmjlLcVOZkt8Ks3ZHFvSJ3QFOkQ8
7o0h/U5+sgWrA9lx6ETRVXcYkmZtMjzEZZDtYdXSTUHIpmsj4k79iHoi2HRMCwCkMyipklcis9ie
AO9e4Y6JvLAluKXtyX8J66j2Gn6jlRPVNicXEYc4KVzA/RyNpILPuM3s6oksXDX2+U0rF6wTG1ad
psOebN2vucVGlpSbs7UqlNh/MFChl3Rp9rwtiU7Q4lnlM87Myt5lOUYfvreNFhOCrsuavAzfPzv+
IDZjahxtrX6I1aE/V5ndn5dnbFF04hoiTA5Wle0SCJjkfUVA2FKSaPvR3bPru6B1T0CkPBISgEPL
V6NT59IDUnImvCxGpHCN3dbIZXtBYIAHwkL6E40brIeEqqCVW+mWi0MfOXoct+Gjhnvoawlb0m3y
74mTqLt43uMoQXRr3dvQ9CrU3+45HHz1Uc3e2obrizDDbdml6hV9M5iYzMGPUH0jIJTxlVU128xV
oQbq6YQXJSVUomupyXotudXYK29OEcYIL78RN4kJpBHVIWzs4KmYgiNjJedQVrxFEuWfvXZOOsda
B1nIbKtqEAMEVX5VDXMXkUS/CquyOcFF+bATDWNyC9DXbSvDizRIbmlCxgO9jnZv5spnWyCHag3E
cWpmvcRV3u1NI/rS4gK9aqGJ2sbQnpYbbT3Vj0TTYHoLzP6qYTQ6OmO8WxhlDcYcgnbHo6EmnAht
OHmNo90NAmaIDdW3Iq/TeyjUK6vRGzkLFUDW4cF2XO0ic87AxiefumC8ZjZoeoiDwSllA+gcGSJu
bdt95kazmMAObIG/F2aVXMbAHUhvQWflJ429O0zQXjeRXTgeARRH3QnbbYKdjGoFu4HOPZIz5jU2
2OxWXQPAQ9duMibfAo6DwF9FSlyeKtqW5PiUYPAepYde3SCCt49zN5VkhzayvzdWD8vP2nBN1WRN
4Nfrczmfw2TqZN+MXkUWUnb7ICdcbdC+UWKQupyN+V41SfKMwuwwWY70spYgySwusczKYZeV+d5N
7B8RZfuzQXWP5BX3iqJYF80kFiBlrJ2NH5GdmGjRuZSsbiQVCo4uy4ruP8eX1DUPkbSSK5B484Hy
uiN6nDgb2Tf+WlHR5jm6+7OeAH9nFsk6lRPKtW2ZNoIpiKw+ydNQHbOnUgTM4Mf/x96Z7UauZFn2
i1jNmbRGox7cSR8ll1yhIUIvhBRScJ6Mg5H8+l70zK68dQuofujXTiAEKfKGfCLNjp2z99ra1k8U
OI/JZEpaunY4pdhAOlJdyTmmmndZsU6tktZOSfNyK8X03ltWf3KP3rR77QvfRV1VY+J0CFNinbb7
gdTFevBoNcRq0w5xHrCV3SEPie8cNZ1zoq5OEcV639O3diJose7i3C+mY9D00YI8Xco9A9zfk0QH
Xs7jk9ebr0TN9WfG7qsGvCdHz2yZ2xIo5xXNERlA9AxnbwoS9WGrJTmromV9mrFuAo4vH8alCYwY
7LcoZ4p606fmTGSgGzlhHuJc6TWChu7SjLVH4UuOleOP84/Y8vZ5l6kDrSj4asIbw7qL4Kczg7wU
DrW3Zy/5TnB8baGSSwNH2NCUf6SexdnGF+rDkc1Tmjdl6KzBzCnRcJDq1ugfnDIpcrRNbmfJvYAE
gzJevxvSJQp1gvmYgfJM0lRwajV/cJL6My46ZvmOGCROjKDna/MPGU+0TUzrqBaymmecszHJTewZ
yAGtnkbHwKA4bLBnnQdCzoUEusj0s3qR+FAfcPI9uPZHn2XDmz1k7GxLgYnC7377OQAqjKn9heEw
najKcc5VN+8sXCJEHurzVkMFzApjkwuWIwqxG0n7szMwJdFCaUtxFxMlPxeCGnF17wAlThEU1u25
1BMMXTaZo+wz+j2HI/bDCWhDYibYNIdCu4vRm2Fg7OShNNShMUg7q9YL1mJ0n9v4DdxmurdFp+3z
qvmpr956RDYQP3j2k0ae2+CWZjDSNjsUS/RRxk3zMnMjpqPPIuuI6Ulr1X5ptPhHFlXowxyusYr5
h5Eh9Vg6v0YCBulVoIhTpbKDgqNtWOpoRomPwRgRyYmRBbSAXI3oy0Q1IrxcsTaW0oIID8M95uLp
qaNzu6mMhY20ppj3YTwg0YXp2zvGs5XGCYYmJKg+wxqOD+2AmeepdiuxGiqwvI4dRs2UCjVv64sf
X6ZCOmeZA3Do0VMfEcheDS1VO6H4ADzRO4GKNY5Ag2AD4Ii9RWI6HFPT3iZxUtzTmNgjoNAOY2t2
Z0tB9bI70GMjwTWMgjz0FW7923QoiozRJ+5Jc6KLK2hJFK0RH6iKdpaKeUeWjiSQxad1bI7N0akR
iWOvlgE9yDHwlGYFCXJ+XKi8BbAotpZhzBetBQhsRfrZQ9lncDwb2YlwqOwIA/NJwCjvotSTV4PA
LNU0LLfAAWf3XbNFu638+lmHFHxwYgibWSw24wx+sS7VrxF1Dqssyd/RZNNRLFEZo3UDbaG6/Cfu
72XvrOCOqCzFvp3Lz77MMc/OAnvXqBf0IysmJ1Z1l7oUF5iPZWBPMjvXikwu0DO0vplYHnOvIQ1c
Z+hUZw/syfHZB1B775Ykq2p5fen1fmfxyvYNJjs4Nfg26W1iGOadUj/TKlV3fo4bzY2sNrT93j2R
Z80hrdaenCzzEBHyxZdjxq+TKNstu3xwmiYH4wFXxY8pIdvSl/tUed69mbrVPS/bH1INIaj7C0Gs
OEbrT72X/SJpSJ451I808FkLlOW+lZ5WXdpBry+ZZT418STPWdqPJCmYfejlBBiYs3qq1i+T6MgY
HoCScFKtpkw+tPZr44nhjMMGSUAmzTvN6wuE8bVDLyprz0tqZMda5ArBgPFoJtr0Q8f0gM8cX106
LdYe/465Kfjg8FQ1HlqKDNWybjPQZ2A5LtjEU5/aVbB2bdHeZkCiloepWy1z9fRpj216MPlQL1UM
vL0kDEvEA/F0iWHwW4ffanLsa8ZlKNiSf4wRnplCv2hxbVw48x4XbBN3rUsi6bhQnBdHu3a6B2H4
xQ7UKISXbnigQdieVZzO9LftnHRuykaHxm0xi4FI3aDVLDYDjqabAnkTYWHy2JQswmWh9fdi4sRC
x+nR77mIrFHmlJl3pJu298imgtRRpD411rNyzHMjW3+vZXF6jP01QaPtGZ60In/IZ2KjvXg8FbQD
u1ygwRV1egSlSp8GcoAiHX2ToWjrDOxgDDDJ/mPxJJmGEU9vIuM16grpvluPrB+C+3p0/+AO/NYz
t92Lyv9MSPpS3Vhe6r5oabtDrmqjdsAwu1ykRTD3IkhGTmhObxrmw/t5mvq9XbDVZxybdgq0MX2h
ttmlWoMj0SP+zYyH19KRd4PmWkfLY9684BjezyUGRx2r0tkp+ifdx9M01j3PdaJMb/zhucGpCwWn
fY4N9pIiqpj1poYI3cEjqxZWZwsWb3asI2duLo6B0xvwAYx69HaNpZXsa6XG6dG/9kBfDsrJk42m
aeTKdljWq4GOUmt03zCG6nPVrjo6pz6giA0tnU2mG7q3yq1/gRUjWX5WH8NAZetPWXh7HYPfYjNd
vDeVVFzAaVwclDG8JP4IkAxUBmO3hyV6dScbpo/WLiyBLg1iweTWY/B0qnv7ucnPhq1PP22HfUdJ
m5RPZzjdZnwTZ9d/DP9u3/3t7zBtPCctnDG6uTR7y7WXRJ7IwDC3DgccyOS62dvFBxnD8AkXtRgK
VoJsY+NUpS+0hmoX3qpBuP2MFwjlZhkfaR7qsCGRW1ouJkJDJZTvNkpzVFVFiC593Ph6fI0HopT7
JEuD2/D4pi2lhsL4L5NAH4Bm9Xr5UVr+QFtWOwj5kEmkCjGjY+S+dMr0QnjEB2KP6NZg3BgGZdBa
SJmBkwBgXr8kRXaJ+j7d4/YxTt0MlsKeuLhLpljnCIjchpLmys0CosZt8SsrkzNLmpCwGZEKkxVg
SBj6l4EufNoYrtE0ZwytGy/J52NB3hFN6KUGHQBoxVvhKzAiZti4YtnQB30xMq0BbIXkUlhsf9EK
akkTlMocQaLN7ZXcvtwCKoq1yfevv9MsM9tBun752xw6sqiSck4jzhoJfHvlt+/qppr+8uPt//Ca
OQskER0bjodUwXJNGF6/8//ju9uPt0Cq2jSfl769JC2a+bKZ4NjGY4FePolWBlJ0EhX+K+BGTjCu
oby3Lw6713GRNeMgxp2Lz3kPhgrfglggq3T9cvtxMSlGM/I9N3aJWtTP53MXI97vCc/y1meEXIqr
L7jJMMDEgxVCv5nRVWdozLSCgjezJOc+P9l3jf7TWGmaydo01TAbEiiz9kupQboTNtbXgTyvnWSy
fCohbYH/5rt8/S6pCmfX9dnD7a8YJMJQ8V6Jih5Ot4Sx2xcwqPA5xsLajOv9849oDNc/lTVa/1Jr
EIa67efo0zSr3BjVbj+DdP2PL6NV3w2mQf7V6ly0nBER8a0jzHDQCIWV5QdtdGkj0slMJ/vRRlD3
/wVi/5B5/V8EYobw1/iX//Hv/+v39D/j7/q/CMTuP9Lq+6/6sH/+i3/qw1z334TlOgTYmw75NI74
lz7MM/4NVIdPpKLn0q7BNfwvfZj3b6ytnul7QjexeunWv/RhZOc4nufoqMqEbq9szf/z3B7/IaPt
/vbzX9W2xioI/avaFpEizAZ+EXAJ4Ro39dhfFIuUXLrWr4azgcbopmkYZeG/ZrHcmL+Nk3wfnrUj
fji6lEc04n95o/75ZP7Tg/MC//bgaEMddBvY19DHGat07S8PXlcUZQjgloM1Qb9JtwsIO3Upa9zF
ez3dTBwC3G/8PP+PD7uKV//ysIMdOaNMeVj5c2hBbzwM2j4cii2Kpqg7O82O0dt//5B/h5T63n9+
oeun8JdHzF0hIx8/6aHHw74Qu7WhlUg62QxJM3v97x+LQKT/8nC+AdgG+ampe1Bbzb+9r12hES8z
tvIQ4/M+Ja6392yLNiA0FavymUei0QmtmkOQS75rgBEho7GgUBB5kAVInqXyq5Ywo+Gy48oV22pm
AVctOcWLLJ0A7S18rE4ntcHT3yJkW5s6M/TdzLY0ZPbX2ArEJ7SRLOVVhyrGkiOtsufAyzuct1GY
ZOoh0lpccZm6t134HunSgbGYOnAVLQF7/A+MET3FWqfgNZ/QX1E3rJoWPNmhXFgoLbdkI06TU1TL
gLb9Wy6grdCkerF8uAIwPX8ASI9+3A+pOUHSSA9EvOthhOswiGuG/IzeDq786OaJK8/6SGb0QaD7
Xhzd3aoKaohdOGx/IzGQVnfvqXprwgyokuGozP63VYuLGS2Qfirr2ymH+7TBbGuOL2oGqYh/T3PU
20zXeev1vLNLZuCucHHdG3I7KM3euN20unnGsHA/GZ42W3e2wB6MtLr9Qb1MXdZsm0a+65BiYLPU
2yplaj9rCfm0Ho01Sr7Aqg9t/tuozG8aS1TFFp8EA+IAgBEvOaY54fvl1qiWK2QksIjFHEr66Kia
koPWzj8rjaxShuY9zKyAOtcoydatUmMiOSINbbt+92JqkZQ0omH+zpfpJXGtwIkZHMjpZVbEL1PV
gGKBk5V7y7dllS9x8wXJ+4O2IR1un04EOi3aSug88qwMPdW8R9hCNI8Ugsq3d5Y7vjhN+a2rOkx7
EvnW31Na04s+Ow9z/YiJAXhrB0MBdQxzQz9YeaO+m9DgZblq5BQslcZ/UtehbXZ3S0pAhkeubTBo
DS02dyJi2LJGdIq8az4RtsrV/9BSnTbHyUemWdb2t+b5BBb30H5KHcSY9hiZyth4Wfqny3kFJfGX
6Pv6O7ikoGathf57IX9mlj3B9O6+RO3DzEuYJg15jkSN/1pbrG+9wL1SxFxz5uIyu6T6N+pm2/o8
kdZmTLVUS7nVxzjMmMHfU3seWhcsEFJwRnRddRWGfLIXLpPCMO7qTCCQx+rHMYDhZkGTDXtjWJmG
vcOLxu/NyXxPGPXVM+wO8HubJG8llwz/YGxJFOaDFj6LTht9+MJ/5HfFUGZY4yPeDAWCFh3Gaprr
A1T293FjXmeP3ut6+VYmM4eorX8bmTsGk19c4xls8hjDRutt/4m+DmOAglcXaSQv1kvebSwMTXha
8+N63Uxz9ZyX6jKjOcE+2b8brRujy6AjWTfO1vYEEVfgyRC/oBCaPGZXzvBdaKCGZkjN44AuTy1n
z/RQqqCg2TSMmMZcPqYkkKBl6pDv9C9aBRQmG3j7bleengNH9keGnzGsNpPXUaSQFOCRhamM4tBZ
77ja07lg9nqb7GiqJKgFuWdb2wRjCft0MJswjynJ/J7W0gIYYyM1/bs0+h+myi65aWwXmzvVWL9Y
TLy3HZqowZZyJ1z1MgJX2ALlfPdwh9DmGq6r+Iz24ExoGB4ibmc0Qq8RcPpwcPBulX0JJKCd7C3r
JxAdhDDRUB7Xy8mvNQLKTBazuAe+3KQvhfUqW9Pe6X6D76d0r0xJdpnLDZnkNKDq+bVv8O5FOp98
Ei10rFjyb59nDoq/I5seQhxDD3BCyAaGTRnxolDJAXzlwo7t775joRpnPpHCZ/GfaJKY0ZPf8Fag
DnyxF/NbFiClLCEOeOafEos4F54YgicqWVFfOZpd5aj2tBNeNDOXO5nOUKRSefv309LvHK9+E6Z6
acf5RYoVrxU96C6Xs54S6RBn0wupaLvYS38MCyBJZ70Ylf1t1jzPQa1rjCzfZeq8tBUY3cbbCGl9
19n8YjpcjaxlR32yrsqm3aiX11K0f/DBBKNjbmJzvY9tPtFl4u3qNBpWpMRudB+gEOQ0OmrevLc1
9AJLdz/ovBXlxKczkAuY8LZO6+I+cRxrPGh2Xs/Z/MZpiRXZoUAWvK2cp3tZaOyaZImgpja/U09j
7cwAC/QPI3GjS/8654dpZP3UBC8tZqxJF3g+dkK+r2/J3LLFmDirIcKUKHSKeZuPy+0FGuAZmE4k
p9sF7zT9e9tlJ6A7zV4sYcdjkl7NPprWzp7GOworbr3STEJ4z2xb0UyrviuvZIHfs7W/J1b8U+Y0
zlPP3rvekt/NbOODBy1GpAyQiWAJetMKB1l8LgYZO9m6qjmRXm8UaUNgwVDgkUInN6kCZ6KQjSmV
X31FOjxoiG7bN1G2VV53BXALN0xIGM/SJSfeuZNNxS2UyJm2QHmVFTcFpCNy65LLEHX3beVomzXQ
p1h3vqQv7q0M8bBW0/6pkx/s0Wc+QvDdIKVkbsZbX700k1fubLA8mzyrq20/iT/4jfelZAdAHcs4
pSKH1ecl9MgpgsSBBb34+OS4Y9HLVuXW7ecXwQg0c1M9ZJXV9g02x8DnuB2koDDm7izV8xKXTDzy
h96UcVC47ULj0v8pW2iGA16hTQLPqGXwUhoc171ZptsenkCoO/wqNtUvaMZhU9qP+KQNNkBAiPyp
e+RJxL0fGnM06eRA/wVTW+DF1qJsOKusH840xrhKnd1YlUBZNBei3QD3IE3tFn3qL9fjUm5rxUNN
5ruim9FBsycOnNmLXIYjzQniBGPxAAPpmizAvcbB/pgi0l3zIkY5ovD3FwVMPt/iRSWVz9tZoLnA
0PSMl5B4XHeJtnlRfGo1fizfhSfqEWC0SQb6+FCtzIDUxWxbl6hdF5SunckzGlV/zFq0LUJTDIW9
6+BGn/aMAC7vtXetN6l1tJl3Yx5h/MEYbIH1lgrsnWk+aaN/lKJndAOwgYGpA3ln2nkZBRwvBfGm
RE+pD4t/0Gx5Zy7tg6Xc6twt+SsRFnI3TkwsLbR45K5PzqgfGOqWO1owQVPBxp08tCJAO9b2W0mf
H6v1YfTV7wWM4IlewcYfYTGPjr+d+/EZmz1YDFML2B1qLiLd3/AHVx97urSVFi7dF6udOrvjdEdP
xwj7Ce2Tr4bnzBjIOXeiD2hT8DRvTyJtwSjPzsGeH0z4zfDu3o0SLF2rgy600ZVwfzCOSGos/FYq
TPLL412m6W9aHOHK7ZsDCen6YWnobqNNrTbEk8PM7yVudp5antjPs5U+WbggA484KICZNgCI3mDW
JqIKTCzlTzNacj9N/sWmVUFK+kmy92ZtVB/TLGlCxztOtfcJRd8JCq009w2OkGX6Gj1uqigxmvs0
K44swBQFfdTvfNTzoOIa4ojN+qlak0Ggsf7uuDXDuvkCBDBskjH5bUMFYZjrERJMijeTtoWxNoEJ
2dxH4cpidaavRScUFdHbSKFVs24vOXcLS26rCdraFk/+dkWxUADLBITrRIzrXYAUDN09CXWK1SOe
7wwFxckcwCz5tlkdeCcIm0eST6rLjK06jtK7CXNR4XzFBR9250JRc6rq3smXIsSikG5XyNZUg8ud
/aiFi5B+5j1NralMOYHQXrKFixMXTuGGwy2VjZ8TuFn11mZpXbkjcJ6d3uisQDP1l9TS8MqYeVhw
+tqKomVeq5yPElgZxdYR0sr4WKYzy4BTbh1ERxFb+C7rXKor4pInyUaspvyTUxGMC7OyNk0LHSwv
5V6zBsH5IWZHRwzJZZwFvQUOM64dIBzmq2MigOrxd+CX8tOtUV+8NNcQJDJyRqY5bhF4PDV6j8N9
jJ7zekj2hB8MJJxStphdC08jYz3qza1YEcTgDrOgdqw7O80/k0pV7G0rr6vcDgUoqsm2L27tfA0c
WEmKLsReOkxvfI5b0va+ytj8Q/B5fpIOpW1Tw7xqTT5X1+7EfnIxh0HS3HY6iQ96PrwVLiP11Xps
1B7vS5QwjgAYWNARvMpkDkYPfSiaUqYowx9HTlHo4B+jLs5eoKUnO81U6kiNenEqhN0Fhu0UJOjO
MMf23FFa9GgrdNIspwlhAjWlu4kaVP/MHDhsIDRO3AHfk756WFZjgXeL6hq3Ref/7HPcDtLWfqSN
90SAuMtpouz2hbWQi+3FO5tG8Bgb3aaVHUXs3HR7BNECif295UQ/ovuCafVTl9eSFN08CUC7ZRCj
bGaw24gR/BgD6ctqz4H52JNlki2f3rKyYEl1U2K0wxjnbADFh9UGqoH9hgil/5gK8cO15v5IZQVJ
eHIj1OCJG2TCYwlXEPkt+EfjxH0tlHhQC+P/lJYBDBeExB3GtNwitBAk1bNj2g/4cj5tWcyBB+h7
KOILIxZ1rCTVdoHqhE7vJ3g9waLIfWZ0eh2qqOLs7ndJwLvL5d6rsM5gvEECFDjjoSb5tuw2PWym
0O76uwmpWgj5Vx3cAVQzOIaNOS9iPW1yeYo8204xpHvP0aBFrVcaQ25MUTqATTPksXcq4cRIjEnH
oTgV24Uzhp5q1mmYYK9q1PpJ6887PqqEuCQ6EAewns7W9eg9dPQbqjwETctakyHzq/QFO0vOWLW5
7wGMg2Sc9+ZKxUsZp62eXpItdg3zocCtrF9Ez8M6GfPTWBafaCHeFdif9LfUl5NNVQOKs/2obY1z
wWSccsM+tXpEe7cMF3/aa2PLBCIvr/rSfufzfLTZgrdCQl9KMqZNSc31S78QUXfFCAgeU42xaK6b
a51qHw3i2Q11Nlnzest2QsTDaLCnUeagHBZPfTJ2wYNRE5wKKPZLV4z9q4bceLMCm0GUzm7JvTZA
oixQaDwNDidZ0nCQgdX5Z2bFK2zMVtvZbpYtD/OjsukcElt5iKJw9AlXcREHkhzhn2UF3c151SbM
PIvrJLvIKBEC0gJLZ67PCFhzWaVOCMSsRjWys5vhu+yaJ2QtP+B6vFYoULbuCi3DMgN3D5V96Gln
C9sB2DFbHuGFvzU9TPiCYRgUiNCkH7VpGSsgQ83hEPvLuUG8UMQ8A97du0la1y6170F7FVupM6fM
8C4NhTWtFJcQYAQRkY59B/1vOWCFudciOikZHxtVrfXINJ1nGc+oYhmYAuGARM8JBQsjMtSifdGZ
222nJGOUnyFhRyQSxE356HY2KzPdpHBuON71YyUCZFfzxlUsglGjhW47PvbWJOkOsYgPuvvqUiTt
DLDQpRzk1rMH92z5+jF91HR/PMwJ4KQyG/64idsGmC+qmgZdw9tldjE1kjeQq7H4SGWKbM/hCAVR
a6AJjiYET1FQlHkFXh51Dt3nl2ZOBfQbeIxOK8O5fTPpYGzdjLjgiuUty/x9hN6AaTWvoG0ug8ft
mMxFcsfoGnWlrZ1q3XwqVPfTqxgGA2/FL1TOl9yTggUF7pEFMQSWybJLHDsgahcYatfNiFpZwhLE
SHkFsdNK0Abn03g/9dPEqS1pN6iousNczmo3G/V00Cy4rBY/1Qyj3xC43Q2tUrtFQ2Rp28zeAHiF
brYIaFyNdhyd7MmL4QrVpnO1QHadK4qgaF3qc9076VG906as455bycdeZCD4p/MLvLHctqgGD6hj
IWgt1mfSyWec/A+ml3iBBYN6K+b5XCBdB77h2dzOmHBQch0HVRxH03wo0BacJyB3doxQpynZXcsZ
1tOY0HBqzyw4HOzXvdqFFr9VHNOyhFOTIJV063QJpW6EsSz3dEZGS/tWIyYrB5taM2FlxxXNtidR
zZkrZ8zzgM2SklIqaN+YHQgtMos7STRBDcf9Ad/RW5TVy8Y1dR85AKZnAWSu9tBrokZe18XsZVyf
vDDoFLsdXVdZx3tYPP0WDUURSptWa+u8RfViheYUbaUrv5pS+1WAXQq6fCpOYKGeMUSLUK1voIm4
AFqVT0Hp7xqRgWSe7UCJVIAPz+R2ZO0FKcrMrBKvvkOWgGPznlZ514WOn+8QigTZZJ+KWZ5dp7wm
Gl3DTrBjKhgO2z4PMjptvDP4L1xY5lw1G2PGBVgTQ0NCgeZuk2zeoS7owJZwffUDoca67c8bo2yL
UHHlFJpGikj3m1AB2nWO+Yoi4z4tqrCL0yTIgbuE9S9XGuoONn0xT/sJqnZdGvqpVzQfK/LHw9ko
/lSuO27zJBt2jkNZHg19H3YG1zwX93Sm4/vlDEQ4DAXPDCPlPZPOhzGTO3eC9VAZIPEmM3+0G+2z
yoM0xi5j6s0HLtIRsrEsDmxFxil+d7U/JizyvVewAMfd3MMZSsQe/ltJSgVDBW/DEcjcF/Oc3BO1
d6g7rjleClXWoK4pAiENLDcAEAOXvMi/qon1fRZttq9e6mUKS7ILtqNDjFDrYQdoJyq2HLHlNIAU
toyRcbhX3jkCWQynH1xQmntxPEi5mVnBD61G1P2WQl+mJ/j2IqhgnoRdKl06QWSGsQDBH1qgCN5+
M5CM586fCcRteXvN/LdSU5CLubym88fSiWwP7fbeBWFEUS5YTYrPVBPkllW4SbrFQCaFNNj01iYg
DkkMq+2DMn0Alcrtt6WqX1Rva6AtGQcALX9rCPagtjbdnTTcB6XRgO71YyHwPYzls/blwM5eFmIM
ywJe2pw413ZOd31jqfVD2zkjOummQVzcfrTOcSb/kB4pR/LOiT5JbsdR5EOJAtSI13wRDqhCxCCA
lP03a7LObtFtUIuhOIWQpbm0sdsO3wL3u+JV+CSI5ZKckkywnNIbHTZdWMvxC+cyRDWjuLhkADk5
rL44w+dTP00uDLtZo8VPpmXvlJSIkBY2vYx2jdvdxU2E5GownrU1UtOHjTSuh4xEMwLdSa6osI8O
Ylc6A4hB9Nx6i3LUF2374ZszQ5tBu1KhfjRmtpmH+S2L/TvmBNfOYLFT2qmB3QvLXH5M+dwgdasP
LpnsGF3rDxqDb+lkPS+a/aywjKW9uteYOW5yCzlP3GRNwBX/0bnLD1urftlI94Nck2fRQSmeHY1a
SzQhsXtPRZMUoClAZS6OFs6T0dPH+tm3PRTzVNzB86GUt+rfloYfB4MydCaLL/NraRjv7ezztthm
yFSTU2IODtLDyREMKAHbFoN9JQmKXdcFmXIGBjUP0PCgE/20t1u8BX6JgQN2MASaKDQ41oLCxCFR
eOjybfSNtviBqGUTpxwCNX5LFcHQmjo/30Mh5fNgzOJm0t2OvZkGEobRTCxoBL1F16W/UT6AJ/IG
1bUe24PnTe/YYAkhsB46+kthBhRp27jTIwdJj/75AcMrvSbTvc87TANz570tjvtTd8cUxh2lE2Eq
4HCqS9IrcL8J4pMx4+SuxwNFJ2Fabs42k7gIbG6HvDXIARcPJR3uzkRLP2U+T5cOlgBe+3QlMWQ8
B85+y9xis/A8QLqi/mGMln91cjp6c4wbo3Ln5miaTbtDDiyuqtzr5bcaxWflW4+ayW0Oc/3XNLJa
9JLTjv+syYnHy+AzFAINlAMElz6LvdCZLvytwqG5sTKY37eDbW8dnAg/o8FtVVgggLzy6hc9H2HG
AjklGPJynIJioCzxDO95NOIn2Q4rqlAlwYyjby1Y2pYWkYHk4uxoV5IZZaC13uOUVfWdYuJwdfXj
aOmvpTLSXSd19+RM6Vs2tNgXjKJDJWPttFpPCK9Q5IVI98VplX0o7EfaAuleRm50LqldsMdt2rYx
D7LMn0ZvbC+uPxyRqMn90sXZ3ka07y/afV5bz8k8fXUaQdcaTf8zxZ48Q5LeahPJcgQHE8XAaR4I
ArsJ1iVo5nwQZuSyUvGe+V4taABihXVeSi2Nj5btxAftrSUFA7IGghn/FDX0r9q1Tr3thbHGL8jM
JxQA7AaTe4kdtmwfwJyl0QDGrqiFhXPfWmRk3QTRWuM9Q5PBz4CjiA8RLG2ETXWZGCPqfHi3hR7F
Ai5EFV371VyOPenzdulCJuWIrxeOvsnbtQJNaPsp7Q9AVgohS9zppf+oE8YL5X+8pEsMNaBDvqki
YN7N+G5P3sUfIXXe7nPOK38syeduZp8yJXOxaJs/JAWFqA5RHnVJRvRBbQXRnOxvV8NYiGexPsd6
LbfafPV00Lpo67Uioo/YrqEPdVUzE5tphBIO6hKMvEG4cUCCx6+EJ8YBq+mCzFp2A4gt5O2OeTIz
8YHsTDulkU2IiT8fspwKIPNK0pXW+I/aQsYW2fQ7ijG6DvYPi8Yi4TSYgOqCBAVeY1oMC81/jmo6
xPGFXXnpMNzTrOTIrv3JRjWfDNLtg4q4BNfzuAetcqE+4UmanDfMRWEhx2AsWo5PnL2oHHWCfyf9
T2o06H8S4Z1G72T07tfSJeJkdaQtoQpAyuz10+X23dDBhOFCNRjoT+lORGkRDH5VbwtKgRQcINLR
kYA2C+4uWaL1trGQpGpz8+L0eX408oM3XU2NezbrSzyYSGEJbpnr0+yzWsfGm4mnmHllcTJGjTs5
oU1hCt14aHQrPtbQc0icigL86Zx62B8PMLoewRWhbhRl+tDrxXdhs8tMrgSNTvnoRmbxs82svdTF
3irsX3WeTNfFmTlKpo8JnZldvGRfle4xJsUPgdCG8JEhendGPIwmT3/blO8zmm9a2QD/MwTNSbAs
g4Cp3mcXQVodJsIRI1vavlU5HASfw5R20knLDRIj+znzzLknh+zsSM52TSyCNOfQyqZ9Vzt0FszW
wgCP83Dv1e5vxQDeMQvu2QZ4quPHRE1kxS+vbh/VuqEtzoPVSJ0ND2tLYqGkZwwG0zed/wz9eM56
7OPoIh5HzhEbJ+1+oY3b0/r/ipr0XsMOERSWTustwYtQCuYaabxwOoyjtxji37sH490iZCRbnut2
HDaT130L5vIk1dDqpN/b9J7Eo74CqjFe7WZGq4GNE2fXe867mZpQSPJ64Ulx3K9onRspBLYKxu1c
jt2xbXLkyK25r0yc1k7e7WqLAZYRjR9YoYESDbRiRV7s6Wu9VHNTH1Vqbk0q1u1ELMxWF8w/U0s/
RasXiMbYxQM6cMAgOe+pbtYu+DTe2Q2BONAzq8aOXkyOZ80I416LkmfDllHAxocHuJrtY8SfWlYX
puOniFx6emuZOMWVfw+Koj83pfFR9JARp6LAN8DVCDKEWi7K4wX+3yj3pcbw067yOyuf/5gMRIJh
nJeTSW9pb+fVzyph2CnMiebQ/6bsvJbb1rYu/S59jyrkcAuCJJhJkVS6QUmWhJwznv7/oO7qPkd2
2dUXW6VtWyJBLKww5xjfoMu/CoYVPth+J5fWpvbBA+law+5IltdDNCe8TrjmIj1P6Nh2tHeFVkRt
EkJrxiy/NCSoGgaF0jHrrwW6XVxJLKFsbKxFRa/PNKbywVCXQVvq6za3SIWh0KkD6KLroruZoMSr
JgJXovbSFlwJAIqYdKaJxN+Q85BfaqRlJcapMHyJY4cV1NvvL/gn660iZQEkjmz6v9/KIgNMIp4b
tnyh6qsywzj0/aP0D/mr739bNtWkPH//hlC8RR4KeMQKnCyAyzQqAsSK+0g9nl8bpU24UiLvLvrY
uqfscMtCszolvYK1MfOVNSeblLgX2UKBMlkXiydgAYB4RjIWlitZGP5JHhwi/2QFlfD2oE95Zde1
5R1Hg8GSye9ZY3zGl9EXQAg3BDvBezoVdb+LA2s6cw3hlogzxrW2NMywtQuxs07gW4qFZfrL0ZfD
SwZMZZm0ARji9lPTmMdSUTUQtsX093m9q8SCPpnC1SPXM06svdCrG0xi+Soqipc4iBsqCf1LRBRg
OngdwOygW/cmaPaYgxb7GuXgVySej/i21ko4wSnp2xV9/QxIP8LjNB3WFtl6DvF9HF5SrTuUOeyw
sBjcIuesJ7NlSqOMrBplB9ogZmcdP6SEuK+waNwHGWHGbF2f9bDMzUhppbR9anKP+NniOsYCbVq5
OesVRORe79Gc1NWOmhTpB1PXLeGMa1tBFphipFjdKOj+Fpo4zCcsMElgXWMj/6K0yCZdS56sHLZ/
iGhe8wpuL2rXlkppaecSAcTp/KSryPMsZQgfMiU/dvg67IDKIZzD2trSxd+UIt3lHnp3Qy4ODXvf
idKUljvSKlMfWYUtpGB9CIsSEB5m64kdlF83R0WU0/UEjHQuo1nrmrYa1QetvaPSwY00wZIkVmND
ATA8BaLl9smi4US6zYXxc8TC+oSgwjYzCUySP2yyGu1HSFY0IHhsiKNGLS/rmm6pW3K7ijMGO2ot
u0zSctfWAa2vIvaXOiE6divw/MdF8TEFCuzGwHwoCoyW+I1ZNUZa0yB5ctxHxB2rg7Yij1DfjrKe
zlGIXzIJoW0O9sqid2dM+VekaI9aPxIVUyIrCtW9ZmCGauAMj7BtK0kp58rSE7K8YAnM/cYg1o6g
OzBLVYRhN8GkXvWzKYTtpZ11yzI4iJTIA0LsJkIuck/HsN8bm4xQVsFI02VCdwvgv6LxqHTGgQgc
kugM4rdaDuRuRRLULqJctAlq8KodVOBNCXkEUTaXwfBPN76lK7tczGvOIJa811ss4kMsKwewPeYq
VjrtmHt02HH/1aXqHdFDEfktR+LZkLxsmZVK5k50e1C4YKtv8tp/kKhDOpqkdQ9UYHFiCZrwoPSm
0wls500/Ha6NSmu9InHvVqpwp4SqFG+tBUXHV430jmSnWpRGzgY40Gly0ijfSB4HKpUnbEE+WvXY
c4wh6y6uHjELMsIBphGZwd50ENvssSlpIhEamjxKJm7ntKcvLMLAw5ZdR4/1/EvlsQqIcygRzUmx
/+iN9JcaNqngNhARJOQS3pmYKMjjBLojryJJAtH62YstwilzmQo38iizQpH4/b9RMMlHzctJMw2f
CZ3E0tnTW/csgdZiKZyDSNM2oV73R89XuyO2gv7YZ4WybwP6mPOfk7rULAsr7ehTGdqhlkCXRYYr
Ecv1CM/vDlV4lpG9J0OP6yGe2wsCMYep6b9EU6MtkgAKkurXhoPjQ+JTioZV3ofVsm5TausdN0IY
cslB6/aLfuW4CqtKo0yNk7bM6Y1WojQeZPYlFEZI7Y2b9E0YSRYWpfwc6dFsRDz2IIXXSRkb54l3
LBA4mfnRFuN68pDClpo7wGjvPYv5rMvQRfH+MUoQutPLHgsRHUG1QCmhkuI2ixyJawswj8NAqsKA
qJvG6AA3dHRPes/cItpRnKzC6uyTi17l07qse7o1WnwmaYaglT7aDrPmy5uY5LuOfvKgEE6cm/0C
kpxXYlWlsM/Oju0Ui0Dzinl2cmmy1SRdVB+mF1Fwi4/yPGv7CXg5PW0rp8UJIhRzsJ83n2vpkiwI
vtGY3JlEsq7elxVLgx6UdP30NXRbYYUQrEAgAETIDBRriYpyxqTUbNiTDoS7YU57RdP1Q8Rmk0OT
tTKVEV6x2qt2Rgn4ZOTRns7XroZcRziRma/ICZLBI1SDy/AjwSE9Cd1QImIl6L4LKZ4bI/4heFq2
ahAHpSWB5ra6zpl+yBxxZB8STB0nh4jGohrdMXSUZ38cZFuhKMa0Pa2VGePCUUj2w8eJTIoHnzLC
3ijRtmRgkg510AcLBcZ2C+t9iyRukeWKSu8/YSrxK/CHpUFuFTUBLnLaJEEznY0J/1wxHUzcysfa
1Fdj36r7JITqmRmGSWyETlBgGEACEsd152NbhLR6oiuIUFVRnoSo+CTO4B4gZGZkjSe9oFk+aJJy
ECZm3KAm37lm1nKBLVC0zKnVtlVE+nVNUSAa8XFb/QmhxWAwHVuinm5Z+73lqENlE8fuKR/oj4yi
NS7CFjqJOqj9ToVvupaNU6O2uUM63Wi3hZxuiUfEoxq0ezLY8o05krESmXlJ9rh09Cd81y3jjdY6
vlExyG8c6/CZpfquGqxh2wxqRe2+q9eFShz6SJDRzIfcamSALfsRJV7uv8DLQfZOyXg9tuV5HFKW
hkpSXdbQZ1nmGBQo5lz8cSsDUoksiLjrkwiYnpmsvRiDpuUhrmp0f9uaKYtnUV1qhRNwx4bASVtA
ZEIWKM5EPg7QPhLv42ZkMHZ7w2hWPS7dHZDw0/fBkU/SrlIdHk05uUaS+pQLUBB02hpNqn4R9ErG
8Kgly5brWSWycdAM5LhJhhclFjlHl6KMMlzwj1MqF/saiy3MwzFd4tOnrONZVAkR42GHQjcOCeOR
0J9kG0/ZRhdlfWfpDcHqWuOqUXTWcqz0WeLrC6VU240R9pyFGj+Rdn7eSrupoz9YzIv/9599f8Eh
I4EZtZCladVIsTolrizVDcWt9Nqd8RA7ZGymsNCraKWSEr9RhlGE+MdffH8nwyxxMoswsHLAdWZi
pVypl65ZQ3KefAelAkGok41K1Lx0zz1y9xuM2A0s+HP2bL52v6z9DNEJniRhBRSVwm7qqI8cF1Rc
6LakLvuLOR68N3zWTX8ByWehJRSwL7LDAP62AvwsvfjdqlhHrugSv7rUf/EHp/yq86PI6CXOG7md
PsoXgDXTixGRQbpAZKedM5jRlK/vxh6k5EEQV4L7iKWK3Cl2JdMpJffoRotQfDc2UBHg4l/jd92A
OELIpC2uB4esjeyjuMUU2vCBFif8S/rFf1RTt8aoVByYEADlKawjtDKznVQvcUtBdG19qB92e0AZ
TUQxZWuGGYj8EN80EbXR3kvWSGHkh/I9F+3WTZODadwE4ReXjjhvpdxjwA3xkhpT/1FuEJY0tCLf
iCQfjioyrWpBDuy6jG/plV23mm3wP4nIFZk7LnhI2k32GD0Kr0gJKCVhe1jm61ZbKo/qeyLvZNIO
hsUUfDYH5W5tI4aq25Isbrg+zUS725V79G24S6PX7o2QbeUSOOaZixsX6i/CBJ+KYds9B7f2UVpV
ygKp7QECQgHV8MqqhoRozYlTWiIX6Y6qYReLKkGFYWd3kcgJEiBukWAP5PB0y67BaH+cTqSGR3sL
oBMaShwJPbibRQ97bDtdexf7S76i2UOYId2tnYG5v7DHbbZPH6WTdsv6hapfWtlNUPgeVKi1mOe3
A32Iq3gxbvLoyAwcYSMyrkvnGXcd2UrUhokZ3ac780DhmIPkLdokwzwCfE4co+s/0bAjpeezOpQv
wmXYJij01+lmWqq7O8LJZXBIuZinmbEBMWAh/arZ8r7hOz+KR+ljoNxva8AanfhEdFnzih3iiQk4
VTY5IJcQC/8aJUbDonq0NgHi63phbMbUFpVNdDfFRctJdtgaFJl5VJ32BnrkyDkcLQHQBnEbPCaz
rtrhjtS0WCqn3st2tPWvw11YR0dtHW6Me5WdtXAD/sbznSfpIp+9DXtTQD7ZE8yP+LPagWYnLI5i
CbXVla+y7tj1S+3kz2CJKQM+tSvVER5CmygsfqJx4SuhJgmOw1uyrQ7GuViTuLyo98q6ICPXLh3T
GZ7iVwwhV+OCxiV/Vu2cWrS/VOMV4XREPTdf0RfhyYgnaphuS+UogmlypR1Fn/6VqUx5p883C+pR
gK+pfifI8kjwQM246dzsar1DTCxf87uwoGVSrNVbszNhk2Btfa9fxXhJo9VaCodyI7bEyNrWYliY
z+XGvErBov8FMMaBenxKr7OjBynuZItufE16V7hRK4oabinlIPGmruRf9XP05tGmWhpr7TIZdvVU
JI555Zw4fUlzZJWb7sWrcrEuQbShDOZtJgrIRz4hDuu43027fsfM3KzZbpCStej1bbDNT/pzvzJe
vX2189eZW3xBEwSe9l7OnSbbSncG3RN+OamPdivCeXHp0+1a4yG5JNS68CrbyZ26/bOoLOJTpDoa
myacNi5AFMTISOv6L188qOh1W5ZE2wDJbY8jBphjj7RGWUAeqW54FkrWGgYNsfYkH1lI8xyNvSdJ
mMqGT94uHoM3wcBrtKh/cWIdlg0sgMymGZvYwbJ2pXOA+hgUj6Pv2n1YcbMZTATyzUvTrH2wzVNx
EeGk5A5psFm4E/o14DYE0Mjr9GW99e6QuVQya6sHBJHDdBauMn3Hh+iOnlugFGwn6bpWl9JhdDHe
qS7d2GbBrPvLP5qHInIAji6bvXAdztZ+Ogk0UdkxHICWaAfvEzxptBdWnBLxYSg3VkSJvduzdjPO
xot/ZUl4MTbKh7CvXZ6/iEM9BYMUP9oicKvHaosYKEQpuhBP1hIzwyJ40b/8HTJxn+arLb8Qk632
Nh2Jjh6pKx1xXIdrGrnWtvbRKSwQAIuKY1lL80pkcfUF2gvqxavILX2QNtKpbN+iffoEPYCqHXEl
RBU2C05tyGRyh//Jm1PCVAbQu2Q+FPu1uqlLx9+k4yqCGPMoTDZGZTDUjXoYeC+zbcTxNYcnC8e5
6bQv6aYuXFpKaCpw/8OAOtCCRWUNSRKxDA0Qd7oEQMNlO1v6xDMugqWBNPuiYLNeNY/WQRLXxQ4T
pGbY5XrY62uiam7SiWyaZeOydZfP4ad/IBbF/BC7jc6cegZkhXahdQxyOtk0DY76K3ObHT1OopHD
8g4cD2avnC2GHTLfYJkfsxfrmT26tC8FGEAL2oDCG3V+5LjeB3D53pbPsWpX8GQ5pjTvlohOD4Hx
ofKYFhzhol/97qIP22mXOADPFj4GoHV58O3uPXuSb+NzStPondJPsDV32RHWR/0SPBbjsv7FIyfh
k98p78IDn+5K2noBgTNQAU98EFO5CGsnvMWBa1mXiBBBaSPTRsNsLXCXeKZt5UkMt7q5HDZavIeJ
6ErrCZHGc+M2KHfJOCF75gOeSTw49UKHowgl4tB9NaJL/JAsUwtaZ481gsFFdxdeJj7pbtlzGDuZ
u1Ch37TMxodkl2Q7z7U4+9vlPnDVd9W6tCeEiTBBF6TW/PI2JPxZ4ap9iDSIeav6TqYL/kU4UkhU
Uz68HQbFcQm60C/c/qS1ez1Y48aQ98ZXztgGU67ZxoGevHYhGk8RriP7jXChPVaXHpn8e4bmcing
9DgLKx9JDcpaA2WyreaEbrNfASThpo1bTSdGWH0mMlbKnEBc0LBC/tDuErA5WJFAgT/w7w0Bc/eC
6tP4MHQ7I17N2srYZq6ij6QHK4WIPW3LmT3UL+wUovyuq4emcWrzxkFSgOTh28Vn9dBY1yZyPbah
rxG5aRcmKORPcninKJg91KfwlOGphFy09K/tU0zuCY0XjTkK45BjbEw2LsUv0SABkrgB7TQAcx5X
nIpRBujgwI5lDJsUnJmNCik8+m/mq3xgkkg+o0v3CnsscEnMfM335SbYtrvmRX0okvVIRxhN6RUS
B1gtGw9UQKZJ6hTLEljNa5OuoTp06Q509JidyIWd894XJgm10zX/KF6LAOeGzdGPNDlf+/Q1UPB2
9oW3K1U/8ZaNz3gXZ2c8WakoQDUsjAv2jM3KOFUEEWwpk94I/mp39ZVup/ckCPZ0mL7yvX7NnwG2
eK5589l+bbNHPKgLpVkQ+QRsXIOyiu/JiYiP42HlLjHYLqW0qFCgLJI7+7gme/OJ6aQ0ehio6z3x
PjGHYh5g+doSUYRBx3yg4+YVT1p3Ec7pFafMQFQyjxmnDqSi74g9p08WthJjxM5nK2Gb3k58Qrdy
rTl1bEm11ei1H02XnEw+vm5aaBdyyum2PY4rjz3qOwNf2HbJln0rhh+Hgnn2GpZO9QnUGUz6EsMI
yucRQf5jxlS99Vz2LU56iXdK5WirfJuszE14MPfAvNiPgAk3DsGJnYP/yjOT7Lp8W2CBIcRetIur
Pm2LaDX7bQHPmMvKus0RUow2basdjdQedtTVqVOoLqltebEijIuOZ3Gl/eu/SkxY7KiIO2Oe3cXm
Onn0JABLHy/CazG8ivmlA+j9TNUZ/LS3YgdFRFxkI6RmezZUt0Et1+ZDWyw9knovTUbbbcEnZ31w
M1hVY7bxHGg2ZD8d0ttwN0O7e7UMp9qSlEiV/WPUbO2GoYXupKQ607mi5bcqn0SX2+g9eEiKeta7
XcDGT15RCDYhVd15QHOU4yt1m178NSJbk/lzm2ySff7Wmba/S27+seAIZbFXahHsfFIIeFDf6c9w
EGXDai6xyVh7FMuQtRCLb0lceeBtS2fxVbwoN4oZvCzuKM4IL3h9OhTJyNl3pGu9+8IueaV2x0Eh
+ayBM+sgDu365n8wGwMvRFHVHAncfs7eo6/KBd1jbqDC/gJFiVnT48zHHtnODxZ0xwV1vWLfb9N6
ASN6GXykET0szkNuY6OSea620ZI1as6Ne6ZUwHrdPlP6aEpQewsODY5/Uh+El3Ql/oIuDAO95lE9
x8yHCD/5yJu3iPrSr+qLVasvnYY4VUI/NmDQlaX3y9vVT361ixDzbmAtOcY2xeYWOGVnt+ZGXJUv
ls5MxBPKh/2FhF7QbGuLD8RAK+F4wwqG5aW6NHfEnE8mWfP4HxF+8qyiCF2N+4Bg5WX0xewnJY4O
g/p9pMDn258dgFxWBXWJPptVvnlqL4GyTz7ISFiRxf3mrVPX8hwIV9bOOEr4Cz/oLSC6sKZHcND5
0lCQwtvqq7AXXZCbypIIPKJSe1vf0TpxggPDaqiX0abeEoginaXrPNnMIjHOcMZGOhfzIRZmY7am
nucfx7v0/FxKtOUdyj40bfGcszCWr6D+SSlYqUcGDjcpuMi74BP7q/mQ5Hb4Fd26XywCwlVaZS/Z
bUzXZFPqF289bIwrcxQPhfFB122v7MdthFH4JQbdANLqyi8bXhqfnPuNSm6zwi5tEWzYEXufKMdn
rn22iD4Bv6XsjFSUk3ZwwF4lPjDL+zaAbWqReGBu+TF/Q45u7ef6pkDXZ+k9+NeA58n2npJPxnD3
zBZ63KLHFC/hielIZsrBckZc16J+qp+0l/qJ6TF4EHcYCc7lqn/i7Koesr20MnYbkoGXxnPF01Yi
KM1XTJ5MltoLe+t799q7dGOeivtMK3JGdKTbjq30anzmwO6Fdr0v0EmWTr0SafnR7Hu0toym9+pS
CpRlFjGisMzpb+bzOOwspzt6ILaeonolpGtNhH/L2dJG1e8aR7JZOPrNDh8OcT02Rlt8mR+g4Vj2
u+LLW2myO6krKNZDuxJL11/zD8Hr7cZjcWIWRHNobUfebLWuHrTtsOYTACe/rGkI3vEYB3ZMPQhI
OPHC1IVYKGluHeftM17C94xtWbCEQPwBVCsGXMbJU2Ain4ULNtnkh+KtfsZOIXPwlC7CHe67rzUd
j1Krrg1E0D3Q661Aa2b7/V086B0O1MJy6kmMHKPikUa8j6Hp1Y89bp4S9xOFhhCAHV7ZgPii8PvP
Y0RYRKqUDBUr3tVSZy7hIqEAijnYkZxJ2XpKnoVEqVdGo3Hdei1A7dUyvvXNeIvjkI5fhLskZO+F
ShmFaN+eYzEq10nG+wmKDqvzyMPQz18iZDdzOmKPx3tSkMHVe1Ua2C4N+f/5MpjVoVULfR3rQbId
4D6pzQzISyoQUtan9ZnXVre3hNYkcyHPKcKiT1imhcBJ5fuLPt0TQ/DXNBcoYiIwLpYNIDI7Ccwn
RJaVC6qUh70ssSBSeFbxnqLkoEQ7Th+iFt2E+OxTsegLsonIX8H6XB17Vf6QY7G2s5lLpZsXj+vd
hiXtvzJtnXxGaHoC528Ld3fpj59K4R28huhCXyV1W22fI12ueVRE/MfciFaVXfTKKRTnieURxiyR
HOsJqwWVGRpnXvGo1k+jinp1/j40hxK1SP0hRNHNSoprNdQPjTCRVzmpi3wgS0ovKKGOT2MhKOtG
FV0q6ytpNM7x6LuFIB8VDp5W5z1kkno1PA5HhgwFj+hnu6oUIiO8i0dzZ9k35mPRTtoq9ucU7mG6
95N84nawgclVjzpR8WGCp7aNrnUqcfhlymRHWF6Aoy9wPbLa62yoNy0uK+YZYI+VwdbVGNxeHINj
JWA6wYwxrsG3rTuR0N1QnbuYtXEwE2vYdRmbTKujGAg1kDbQRLKpJf8aKRovzTkeO0Sc4fiSh3/0
aWq1LxW8KyIRnrqYoA4tYbsASxXUIljqMuA0DM36f/0/xM+fyDU/sx4B1luA93RLxZ3Ji/4AuuhD
ImedYFZur8KHyC0wBR3rheyFxEsQyJmW60qNtoUC5bWoxvvfX/53vsv86pakiKZOh0j9wXcxBm1o
tByetRj3X6AjHbH2KR1EVDHIxIQmWelUu0S80n9/XQns0H8De7hsSVYMy9Robqny/Mb+g2Mj1nox
yINU0WlJPbvCKVbp69Doz6OOF34SUdOn1QEb3kG30HPSTuZkmysb1eq3/3gr8zX+F7jo+60Y8CtV
y+Id/bgDUqyJI/LQyvVEsAhRKYCFED6D3EQVeQpOfkF/cgbCMHwHumfdXfNKyKLshDt//MdwMP7w
XmQJLapiqpps/XwvWuhJspCH9MrLmUAescDPWIFkLN4CvGieYKr/uBPKnwagjMXDwGIi6upvAZt0
7KaCBA1Xzyj3GX16NxQNnSQ7rXZqEG/y8RtS81oUHsCYjCighVoObO2RA+AyScie8yIkxpEtYqUl
PIa9vqrxQ14MaLzBcVVVjyYaEPh5EBpTbm/R0gIvIUdwIEIctoR6efn7Tf3TPZUVxcAiS5KOLP4Y
16OvFqxKfk0UGguhDh7GBr7+j4fne5D+HDmKzLOjifC3DEP+70E84HQeG0uu3K7SbrBpLl1q7HqD
4nfDE1NQgjV6ws6LDhyDxTe9uRkiDWArHwRSwoseMKKSujj3e08199z7dWGqn1YzM0uImS6rwzQC
0CggV4o1Wctt8JVXabX6+4cl/0bP4glQZF2TIQVKlqT+CHa0NHWQfFnhOGCxNfWNHFqBjsaJVsuY
ck8hk6ZuaiibAdqTOJeVzRVBfI++1CNwjCGM6MOnb8mfZlzd65m5oPjQCqbeP3upWf3jGfnj3KGo
NO5YvAxZ//77/5g7lNrScyPk7TKyFq0E1QbD1WKasVNS2t1jWuqzp/910HaRQu3SRwBHTcYGh9v8
67386ekhdNMUVRT1CEN/DAEfYYkkmGPlxhrdE6OMyROCNjIG1IRKuVz7Gs9TQ1aU7tPG6IP04+/3
7o+Pr2JpMmELGnO4+PPe4Tf532NwQFDkVJJMkbkLEYmOd3CYEVE3uV3PTx6+rBggyHxzOvkamdSV
ZpzMgE0OG/vw6c1AlAmx/6KJpM/GiCm4+ociKWD3JJyyrQZ7/3jrAu8dTsQOGyUF06jbzpSlZsZQ
/f3CpD9/sqZusBrLqvnbvIQGlQEkVm6d72CxUptXcAWiWlsNoGaaCC3xJFmbhMJ5BPnl76/+p3WR
ETYTz0SAez+jo9UBKLuasiaMM6dHoDTRY3DjoY3WJPDeIy2jQNI3/7jmP81aqggxiaBVQDfGD5xc
PLRZNyZ95U4D9xLBzatu5q9/v7J/vcaP1S7UGhmfKAMWkd9h0qu1aqb/mHz/OCZ5GCTF4rmgyf1z
TFoRrBa54aEoJWDZtABGZhFrYIBpeXYZvjFBarjUyvaAX+aCqYlmPPrhJNknAIjDqjt0Iv5QU5ac
noyWtWpQMQjG4DUkpa2pUQB3CiO5FcZ7ULA2jzMwyjceitB7n4FjpodK4+8f3G+J2CwkoqiZisnc
YyHZ/7GmqFrRKgKwINdHnG43LOO2mqRLGREUKek8Zkad3HF303IAd+MLJV2Tgq1vYWXO39+K9dsu
gXdCTgSbVU2WjJ+TTqkbojkWSumW2ZdAILQakHRvGY1EH5cAnKrxdgrAikDZ/f11f9+doJo0EdYZ
uimTlPljsrN8qZmqOCndaQocQ+aZJJcaE2jR4Udj0q28f+2H5hH/3yuswvWZGvHFkqaoP3fHVh2G
0ziauMNUE34Eymy2ss9FFT3+/cr++DqqLErcYGZzdb7y/1hSdM5wilUZuWtSu5k8eS30mBnIMf77
y5i/b3u5nv94nR/bXkFJdA/hCNEXxFgIFuEkONuWtW4LA7IAcgjpKz4kYb7J62hg3i5e1GhjlNGN
y6fW0M0EaGvWXCnpUkGPJSmBSNCPQu04IH0wzEaTv4N80KNgK1UAN61PzUi1Buz3pEet4YcKy0ET
UfRC92ktE1GF51/9FB+Y7HHMj5SNVtb+aupWeRqk+37OEZQ60gQsX0UAnzfAnyeCeQZh03OgxDPZ
I4+kl1+0v0giQl4QBz4HYvxiAEXeSCjkeEqrzR8a9Grmi2SglAD7WGBu6hsn3yBDkm74GMn7Cl6I
oiKHq4Wuow3qxS+CLxEmnhN7dLAN0ggW6UScXKVpz+JKjqYzh+Zy7VFhzS0a4B3R2osoRjxgDsFj
OE03Pzz9/RZKf1iY2FAaGo+giDJM+7lbSpJJIFq4zd0oBQggB/21S7KL0stXs7LeqUZ0tjjGF+w8
T1YanWuL9CVR67H67/NQ246ZesW8/qxJ5VIKivskJK+SriSs1E1l54m8nsaAwk5JsJXoP1Yd0Psp
8NoFpsQ1sTsfFfF4uhFfsLXRpVLJUyTxxxYAgirWe9L3V62xCFRsr3JMybUjoiyCKy6k1rEqAwLA
gkWj8gNREi6UoSUnBC9ndElldY+X5CI33RXLnF99RGO2URTpY/QlQhCMIzyY2CZ74q3NpHUx0HoM
+dg9jy4W0baUmpZlNSGuwLOwmN+nrPaxUxvtNdClj++f6/R9ndcX1LdO3UGokJHzNYm1HRTP1WgL
tpX4Vked6w3MaZL6rMjZBp/FNgkB/Qfy2dfUkx/DhgiquzDlB9wuMHeC4B708UsVFNO+CWDyeL7w
0GQ1MZjGB5GRVPPN6inHjniOOwvvVnbGGpc/cAZlTHkYrv4xQuZp8MekJVvQUik+aagyjR+TiZdC
LZUr8m8qMGS5X43bBnLpQreoQ6aVtgpT6yNEwI4ko0LOInLb43qgCeopvfuP9zIv5z/eiyIbKrgJ
C5aH9fOIQpWl6/oiJQiMwlmJJk4QwtmoRlIterlWlzrC+nJxIRT922A0v6RcvNYVyhqysAgN6wq6
iabgb/pm+MciJv1+6lA4oYm6LksmVMyfc3vlj50QtHpG0K9BPVgoTKSyNF4Ql/s7b6hevHSCTmjI
iVsbcLYCod+0rej9Y1Gb4cg/PyL4tqxnpqnx38+zYjPGZu+NLXhZ8w4RIF3j/0uF5Tc3BFOHPUTD
SFwC4kQl31QzTaOZPedqZyErTiIcjfovLd0l2Akoyw9neH/TIfcE5E8YS2QCcGUL5axXkamuC2dg
61xL2BCQm8PWIrR55bW6jWUj+f8/nCicjxSQDBq1DVn+sQ+ridpIYjxVEFrbYyNbtN6rNxhUdpdU
t7LPbkk7Iv1RJmAx+dvfR97vO2h1Xk0lAyS0YWnaj31m3BW4m6QIO4pJuwm/kjOM441q3YoEqX0v
pw+TgHjo7y/6hzHFrh3ctWGwMVJE/ccVF3Wet37XJm4eI/lES1jE9dukt0A/opPmoZPO8MgNb2lk
XFBRf/z95b+3gP/9tKmiwmXLJHnouvZzY+aHSUFaQZm4k9ao9BY7RodOEAsGKUqrpyjRLx3mANrb
Gj1pAbRFT3Wi7FR7EM2nqlVu7fzXZhifxhovfzGYVEzyt3F8UNoDGL9tlGPRN6p/3a3fpwneOIcO
Nu2axtv/sbMrNerWepvyxjHdBwpu4Mn8iDDhg6D8x+ngTwNDoein8zGxE9J+vFSAVNgzGyt24xiu
gYHDwzfWqdYeIPNPWMY4UTbW099vzO8bZi4PYroC5HyebH5uu9QCsKZgxiiB+PVW8ZaP0g0kgyMW
0v37I4+9dKnKxj/G4+/bSlXkSK58b9Z54R8PgVZTxGg8I3aFtt2OSeeqanwKdXH/98uT/vSZElUI
e9uELCj/LOOy7SKsjN/t+pl20Ql/hcyozAU3lsr8pRSUfazKq0jUiBCNwGIxy1YKTqt23ISIAoFU
aXDgiPoQvH+NrD9sl/gMJJH9uymLOifC/95aD4I8ZFGE7bfCBzSFwVXRBuYAb0/i467tXiSCcm09
ghEl/WuoafNK+/N5nKc+QwMSxkrz47VZQBoLylHsWhpwCRWjHxUQWAuikTOv5/2mgelGLCdlrJlE
khGyyRWgKk79U4AJ3u47b1oAHzx8A29NCSOgyUOtSHiPhzSGWMNKQOoSjz0FM0muHJxxiEKKNlt5
dfaQqJjIh5kg8w0da4ggo4cDBwqAzOxou32zDITSXGo98KLvfw4Q739IO6/lyJFsy/5KW72jBxrw
a7f6IbQggyqS6gXGJJnQgAMO/fWzkN0zU8miJWdsrMrSKosilMNx/Jy91xawk4A+YSKn1QoOru+f
G+Uc6jn3YSr12RQfbiKfbCvYxyA54u/09VC+DcD9iPndAeISS9OoXgA8b+R8DPhiwc0X6d/eWF/M
rRnDFwSk/PqhTiSFZpHNRjf22nOQoJeLnLU7HvIaNRrRd8uAmJeygESCaeoNd87akur690/i04uL
yAHGF8IEi/9hI8ntiuKBdN4dnk4kVbxsPTXOvtd8cWj7pN/IChYu5142dZde368vFrebVciqIP7G
YuiENtFvQXawT6uqO1BCnWEeoAfns2ks5yZqzYs66C56f/rqify9Upk79AZjIp/mJ+/+r09kSnRs
xKBZd4aCe9Hyx2qotyp8SfPx0ZmtnEpl3+vKOc1G+Nz//v/+hvMu2NzQbV/XP3bkuAzcLo3YzcY0
eJvf7xp9WV4HX2zW5t8PyTTB2BmZM9C+Nz9etYNKCYsr2THclBGDgPO/yGSGOsu7SUcDygN7VmI1
u7hzxaJvWOUAyRcdGhOzhiKeYnjg5LCbBCXvPL6LbfGQw8wxA8IGBuSBykDg9PU2/NluQzqDzQlf
fNKW8d3aB+HXpSg724PWNwdNyhfeymVhmhej/uWu/+n7ZFqw7sBe+H+b3GS8SZ5L92s3Dlea0YJE
TuVLS9sUJKSPsiaLv7fZdxvwS6+Bq+qpSF1iXQoEML9fGN58BXzcDvigGPLahkU4yYf7nGhNAE9h
le4wGePSAfTvA36AQEn0ZBqj/cIkVTbqOqKaoCS4Eb7a6v6T59vnHG1N+T6EWFfivNspyqWEGySo
6YgoB/7oBGGE/eBcOiK4HBvz7A80MySLQbfki92k98Jq7nJZvohBv5CA6hcK5aRdP9W+QwqvhrqW
eolWNS1IcZ6M6taC1iRFPIOH3+OSYXvk59a6NN0LPMa3HdFJC+nVx6i1wFvoGyb8q8DzAJ66D0XM
MZdlr6M4HXSwluZFxHJYpE4Ma+f55397br7++S5LcsXgLH5P9K/uqvann71Hh5X9D2/fx9K+DtTc
Usi5s1XEygJb8tPu0DPkXM0XRN336IOicecYLVmQyXeXdzoRxjmpi5ckrF/bSJEHZ5+1mCqz6dmw
q7q6g8VxPdl1T1kqlmkdvSbfDQFypI0QJbjjNQ6vXQmLLJ05U17moozW3LeOxeVLRy07UlLzeS+2
PL6kQ8AHLyVx63Q4CcrwtlHMszzti9vAZwWGodscIzF4i/kY9+uumHntkMQARHZaYyyMobgNh+BA
PKURVt/KenzRJVqdILsR5fjFGcf85BZksBnORTPDWutjvW8aXNXEGJa7KTDewLU9Avu/94xoXYni
LpHPrWHtrN347s7GMgfhTvSol95FGVgvftfckYFLY0wy9ZNzp2qrBgQUZlBs6PdgqRLNXVRn+99f
q5/trvS0DJd6n3rsb8fuDtrqUIclaXEJijav2Fct/Z28v6tTMgJletB7b2NFOLRQaY4FTw4dyaLX
27usQR3hRVhnoivi8F6TwX7Mff2NxNAq8b8Z+fiSKv2LM9WnH69hMJZkFsOZ7uPd19ZEEte+IrfO
oQfl9jWiofuwkUddj29Ciq0iG9ZjEm5Hn8y7379ZnxXWPPbceTYNR7BX/7q22PL6RtlEFWuEpyxN
VrMx2BdcNVunXDlacoez/hBN+pvM9Df61BuIbduiD06O2d5hzV+kjY+MGfi0pReXXzy5T8oBnhzH
GaJqGdz+TGT6S9M6D2ob4Dyf5NSUj+DGNuPkPCYO22UYeQvOpxd6QW8pdJyTGxLyPYT3XzyDT85V
fDK6sHyXA5b/sQyUnh03eUF3qRq7u/nz6V2xCxUQ8+bRFt2drqf3Ze5eDKl/ivGTofMoE+sxUdMb
Gd83WmE/FkD2NRvXrGd8cXV+cjs2LFQ1wrK5J/1tOt/Btywm+tAooVvO1eW741TnTLGA4rC68dvi
q2HwJ6cwNmTdJJ3ZRN3ycSNiZZApraZiR3dgU4eo4eGZLCCvrqQb3SXRyP8cvricPzm4M6/XHYvI
Yds2xbxD/WUNyKkfaj2geYVj+WFCxzjgDfeay7Asvmp8e5992n99rI93eS1JE9ueG2UCPpaKAwym
BqQuTjhG/FINJQA2H1mjbW0jvTpNsvQw4fhHfxRctO4Ky/p5JvrmtrcJmefVctzrpf0AqD5nkk86
CbilbNpKoyUpmcx1pckzltgIhL5FNO4CisTRO8q2Pv8kHyPRzBk/wuaT73Zh7EaLutDpwK4k015F
xr4qvHVRdldj/Baa3lqoAiWdd/DxYNNyMYdy15TjVq/EUdbdSeRAX7RxW0/qpPXVOQXg02pYTTGA
Zt1l3o17q8WlVrU/yG88d4pnGRangXRbdP/TnZMxKTEFkUYlJu1l7IGwyYZpIb/7+yjleFbaAuZL
oD8SZfOUKndXgyzTRmtcAtIm173TCcmxINJsKvxoPwmXJPLBCkYliRvPPrhogrwkrDb5gFKaAEqJ
NIvOoiIHqzlO4ZjBQi24j7gVST4lKxC8wNa2JhMoUhgfuIJxgjJq2SZhj3Cz6WHTAYrqx4SAiDa9
bXOKREvYgEEyPeNXzNR9ZImwEpxTNHjRFrIQknE62AtCGB6DCp11IqxtQSyQr8kbMHp4dFj1k1/c
gDpfWZJ6zNOHvSq4FTpQ41L8wh3ZQSJ9F9iDvFid/cA/On793sXlTVgXN5pq0FIEaJ5sLO3lq/KN
BzPDt1ik5X0y7GEZLjwX3C2DgwcPOFIgMXkDKRbRLnL4XWlwqRNq1QIOsCJn02j7eUkMbnUjRgKG
3RETKU9y3geApG/Rt26tFO5hEF30cftYeuFAXP24/f12+en1Y3ieweZgIVv5cGB1K1U1o8uGZKpg
VbvsyFF/PUoSL1AJ2aO7bicC2NOvasXPihT6H5xeEVOgVfrwsE40wlAJR1xkjH8MXZyKNKefX3yx
E33We2UyzKyRiS1jRPHhcWzEQRYLnyDxUezavsUTBQk+x61LN6VETgd0M7oRNangxOJUxteVwmc7
PjdVz+U9pgv78eAoZF7lsneYKODhyCoUpy36915zL/jfJ4QCHPp8UlmnWzb/dRSjeAWJeKHXAJJ9
mo8tgTxNU1+nJpFavnsMcpMJlgMsOSCIpoecuciNgktQBbswK97KsLlto5DkTpbf2AFTIG2qc2oc
CgXd/JCgkBADcd63q7F0z1YLBi5lu2zHeUaYaUuzhlYajbPTSR9frGLaFROBO5G3NIR3yiMdIf+b
qVKEOR0G/DlT1rPi20re1H6Jht3GNKA308v8aZaQwfB/DenKT9x7jlJp7gJtGMFnJTc1vCXIvVQi
z4HWI1yYJ3YR+4YFR29lhDGNmi659ClSySpIwCnQhVK516zMpAvpMoBxNEAIZ0G8JfKDFAIE6k0m
3zFSASbVYXMPHVh+hBF9aBNpMGf/Dn21GdH8e7IJwTsIHNoGHApmj17nHpSOiTKrw0U74LHtkvsp
ldA38lkkjuczDniAGSv4+2vws/ula3FEF+jdWKrzNfqX+2WsKycv0q6AfsiMyfyWu9lx7PVtahBX
8//1UB+PaJ2EN1yCfNxFHiTFAr5wQY8dTOKyb7QvXtanVbLLuQpdCnI0jnO/vi69MmVZ2TWvK92p
iDS9sFhHQ7mZ6/bEGJ+MkHgxnOzghr94mZ9VPXRpaElRanEO+1AiuzWygiJjexkY+0JAz3MsL01z
8iJxNCSfL3///Rv7+SM6dPLnYNO/dRuAU6NugWO4q5MaA1h9hirzYgTjQ5nV7w33EKhO698/5M+t
40OHg7YO/et5lGp6H8U/k5JQ/UlQ2CVDFi1tQg47NI6YLQVBo3q9mBr3TsFmIguuz+58/1ylUBzr
kRqh7udRX4nHvLnRuFEpzK74TPOGijSetmJE2uBoJdQJkke83DmmiN5odAWY4qa9Kz13OdXTNgxk
s/R8rrceVxpZA/S2jx0c3RXXyjGO4UsxvFVLI7irM4xxDUy4XFi7Mje/DaK6LrRiXAR0YhE0r6Im
giYstHRlkp9Ab7bHdTy7zysFNAkBICFh5ZLTZ7GE4/+U+FAnHOB4v39XP121rFmLURCjaTSov67a
fgjISotEvusr+Z6N9wLaSBpMe/B1J9NeN+0qwe84fdXI/GwBwQOikUlD1/7byUB12hhJ0813EKrf
k4mPT0zqZcwaEr05MA21vIH7c/79i/3s7s/kCcW7Pv/xs7r+y86jizpFkAz5MOUWUoKrWQp0WvOt
vy6dQ+IbV1lZnef65PeP+9mO95fH/Xh+TiY760pHzzE2D1s/Y40lvjr1pvFQl93p948lPjuS0gJF
JMaxlF3hQ6u86X0CPQhl2llFcjsMXb+Kka2Tfr4z66whxkX+IJUbpxsz51GP8LL7MDPoGxp80EGg
vIWjdlb4lpXQj1x3uEpC6wZW5ZAHAE6tDJGfZryFLl4sZQPLC5ynBI3k2jSR5Q3E7ikYg3Nsu+FM
35oWpMmU3rE3wu6FPLWJij01LbZo3CYKtzbJbQ8/zSWun+jEPmG7E6e0xI1UaZw3DPDXC05eNIxL
an2tOBOzobCE0HcOjG3YOWTcNYo0PYIhkVKtC6d/6ia7JwSOY4/ROFvkXqfADSE598AvyTThFtzA
mEiXoQlDOLWGGzuLDnPdXNXWg09FPCjWBpEK6zAaHuxwIgarOSdleyLuQa5JZz8OqbPuwc/GWvRD
m+px7UTNgYzZ5uTUEWlRmF9J6P3iFvPZRSPmAGoGD1ytH0WdWSYVuktJX11yuiqthw4cRaPbD450
jgx8Hxoiyr7Y6c3PFq9Ak4EbwmNU/HE9cb4MyS1kg3Az72QCvEd2G5grQy0rSLjxnA5lzCM4FYud
GyREGubBaYiTZEey/V3dMtaUJmPfnNQOM/lRBPIRvT3hVt00oyXSIyxeeAktQHWwWeuswwJsONAg
fn9dfOIUsPFYoPMw2W7oVX64LkJtzNBUZjCPgnyDfgqHu07He6iNk53zqsjfkosYU582wl9PtYiw
PSEQZo8lHfIQI6Immm3Xsgs3xR2peui3sDptSS3AiQu/nUiP7L6zNoFrAY+XEC8bjQCKTJ+joXVy
X+Mu2v3+Rf098Rv0I6IBYy6mfNo/84r5y44m3NHPG9PKdoOZrCua6qDU/HNTEmVRm8PGEIFclTno
8Nw0zhF8Bc7wBfbekGyQpki3ccoxAGqlH/lf7EOfCTEQbTM6mqsE72+N2XBwJhl0bLbSjy7aOHvR
suomKjFGOzZG5IaMkxqOt3KGM/DHq2hoLh1GX4su4OTZKO++3+RR8d6kfFBQ6pG55e8jaQVez69o
C/9IaA1qH1v78cV7qn+yg6KNQCqAwI3Bzseppp4EoUvbKEefXROklOL3a0e2jUA/kPyMRoR3d5jK
eN9HB9GDHiiTdLoUOuyGPnrTx8q8YoDGdDuDGGQFcz5nW6F6M8aXcOJyGbPv5EMW675orqCjwj0h
WVFIehyFy9XixJ22SuCqktvJxTZCHXf8+JbNCkBlUXq7LBU2absFZynfOpQmCTlWRF94nnzBTYkO
ANSA9GU0KLpu5poG7/gUbx9UZUVoDYW21iuJ8lSzbn0nfiiQIS2s1jYWvaRW8jX/IhWvXs8W7Cbt
W+joq8Chmim6HUK2VeU+Qyx9D4PwMISwn8LEWYVWeTPfTzrvGzGYz3NR2GTWg6rrs9G2byazPubm
D11sGkz/+cWW3pwjav6+7/ZCNgzIo6NT+N0qjPsfl4FunQR3g9BO0i3dQizpdUVkivBuiEPm+AgR
kC22g/klm92UzdzRUX8uyvH1i7Xw2VJAkGbpiFY41H6cqo0MEzLVWPluSMoMLKS1AO97m4dq2HKe
4/2JxU1na4R4zvsXPps0N75QlnxStGAQ9NGZO/Md/WODl7jrqsrnAk2UfHx9Ju9dD8RwJyreG+Sk
OzFW6wkf6SKGtfzVVfzJ7k+rhJkObVwqxI/d94IZe9vncbFLW0IkZZHs7BKGmQfofmVV2KtKzEgX
vnPncA1s8iACHqp2gSzJfY4af2sWySloK3NvjXMEYCeAEJLLpTv7rh2CS2iZKwKTzrFPcCi1xZaq
hpqwrv99F/sfr8N/he/l9b+PCepf/83fX0tJ8GoYNR/++q9zmfPvf88/87+/59ef+NclyW2lKn80
v/2u7Xt5esnf1cdv+uU38+j/eXarl+bll7+sC3Q14037Xo+376rNmp/Pgtcxf+f/7Rf/8f7zt5xH
+f7nHy9vfATQiLE9vzZ//OdL+7c//zBMpl9/WfPzI/zny/NL+PMPXksdxrT1//3r/vIz7y+q+fMP
zdf/6SMjFLY3S+qwxXCL6d///SXnn64uEJB585UxnwX/+EdR1k305x8WHTBVtj//U/+nNZsHECD6
XES++cf/erm/fGz/52P8R9Hm12VcNOrPPzjmzbe0vx4DBfZQ/nGQM9Ft55bw4ZZnlgWTbR9Fai6J
Tq7yxcSkcyIK2nEPSJ3QMIv0W5xXFyD/t2MUwSOOgOllEwwufCpelHXrkDAdAqDxP2YBXUiq6HDX
wyalN+ytiQUzFwaicYJrDKYU2sknkWsRlhaQdd/6UY8kDjOvep+Y5euuJvC4AdDKSD9donE+aVpH
zwrVL5OqOQXB04pNHVUnKwWCn+UZVnSnAWOmxmhttf4pNx97SFyNg5JVwa5duKVzLTXgRm3qJCvX
UpdaPvqbWiPlgp/slg4Bw8seyFnW5WC/U/OtGByw3FRUaBEiPe7JzDNPRWk/G/VIZVxiSk8maK2J
/sId4jrIAho9qjjk8L3HqYcZzg62lqV/1TVzrJrr0Skq1v5IUAxKT2OLto2Auii66/IOXCX9Ml+Q
G1zH/qvI9ZXpoEbXuyBfMawDplI5UG8S5zZJK56u/IZOvL+YiF2ku7a3+26VK6UWUz5a60zaDOtH
2Mckd/X4yyJopOO7nWkXSYgC37G2KanhZjFt48HY9IkNYzGTPaMAuEwFBVp2kxIB40zVvsqNCQ43
6STldO9HIjkEY3VwW8IVjLDs1rSZmWvouDurzFi2dTQsPRfBOt6h5Tjb8AbTf8u7+FSn5HR1waqZ
M/GSrWVGW2dyXoUZ7MhwfChCKDKluw1b5zX1SOLRGnlF3bgKpvraaxuQaPYFriOyfAEXuinDeo58
EK8Hd1UC/p6oRiFn+bd9Yz8RMIBWoiTg88Js2jcJPiNt2oc2SC5GcwLM4/k7V1kK85+5zpV9YcOz
J8APf+9YU67G7002bnwvslkK6a1pybegE1sbe1fHrWNhjWQgljkSeLDrw5CFc/B8eOzFuPYRra0a
bG4bn1yIrgrDOePqziFCz9bHV8t5H1uK/QE8O1nLFOahra9Thl2LLCUoAFPypZK23I/IcRZBD4PJ
LxMwPIGxIZLG3Chc9wu/hIcXJfkmVkFE9noC0WRklo3ir0lJTjKwv/XVsTGH5tjEw3kA9rqD9bu0
FPzoMXSCPcKTx6mhXeuPDhw/BdgTh4ufaPbRN4fLrrMgbWk5HEFCsiYvoaESQi1leAKKJTKPutYy
zufDrILI26q2FWu9ZfmOgTorv432UVSNzBv6ZwM+A407CBqw9yp815FbXqqU6kILBRFQxjc0uXOu
OglkVnKo+mm6SLT4AtUz+mrDnbZGNz1FnYDM1NUXRWMDsgmGpatBCGts+6pMKRM80tRx47Vkbcba
muSbaEM4+w1nH31nvJHUIvYNtseVYQ4uOGV61WUUALFJ3WPRzC9aDtd+kfQQIcjt5Rt2YV4FO831
t4CiBT4mQ1vprfKXmGNghqcVfmbDms4WxxpLRISwgb2QQ3U3jH565eo63j4BENNz5glSV/E1i/yc
JD32jTPzywISorzHVBPGCRce4ejJxhIxae9O+KqatNsyeL3vkaPtyp43liEVZocQ9SFXhVjSDiZW
WBERkKOYHPPSX7QdlJYmhAE1mPIpaz1nAyceZojkKFYC5R1e7SmPzw7t9Mmok7Xbd7AmDMBzNmMk
amLDW9Ifv+g1yjJ3oisgQ4CzWnrUvGNXSaI8pzfiout1ZbjdWnbiMmk6j582CfZMQPH3ur1MOz1i
s3TvG9vyVjkbTVdh4FVmuhmaqL4tQ2MfpgKyi4QLJ3o3W3EvPCrEiEtNRtWVWxs7FRbfLBXBtRHe
1iL39liOCgJL/MwNFFXzFNzGfb5AsTbckEW8iib666k71Hi7aLhMU4z9bCry+6YoXhjVXaLr6K8M
nxuKL4LXPMFBr5PI6xc1oYDRdy0p0PqoiYw1B4w5woRvpkru81qzGD/GRxxnAwdyFW+FTmh8rssr
n2Vguh3dlxpuCEfKHeeMcRV1hblWOPI2JrxyfwizTRuQ9q1VdH/i6Emj7Xw9Jv4hGnV7g5wPvKfw
8y0V8FPkteXJ8ML7bmwOvYg9OANgt2Tik3JnkNvdmNqtM6GTrEP9yhDVbcRobylc1aPSUcBzau+W
xlhxGBqeKkGSBrolcr8Mv2ZqqAjeKDX92q/ygX6Ljxx3qPKtFNOqTHA/NnE3PEbSuOSGpmhuWfFh
lNdFSdjwmNoGjotAHcmw3SDjH8ifC9QWlLy6iso9Ah8IMyolxjIoT1nivLQg4ve5PztMmvrJ6TmV
RYWhryhbcwiG/UUbqugqCMeTGcoJuim0FOWU37nXuA+TZ38bzXPGieRIdw89vSnuOsaICxPbE2Hj
r50ViEPEQGXFWtpN/rRxIeGaE8oUZt7bWocCRQTOgr7FYxJBmTdkcuqFLg/9wW2mbgt0fpwTWtOL
UAGIkSOBuGDHe627LTp8imYmrnzQPCtLDAxhjSo/EK9FQCwJYX5iX0Z5BdRTIkGvo/GkFwJbolZr
Z50LejmOzVPiATG0K/yJNcaNFe5Wizc2JDJncgiSzjw8gVOkLb3UqhetZFQKPlyA4K4BByaR4pa1
B/BtXg51v3VLbRuwqvb1xD0QdVp8crNsV3UklU6CMoPbCR4S90i3nurkKS+jdpmW8kkXWXsy5z9G
nRhDJu9GsBkkvL4OicHa4aKVuTSXrg22ntGdsQQMnyxHnzNkXea8M8KECi3zbJsZyXOqdWwkRPlw
X8oABvqtu5QkCq+tNAKdhntTgym+7fEZbnkNEbSzewAPqnkeRVOudKG6be1V55DO+W3SHAXj1fVQ
AwYtIQQR32SE6zolLgiHNON7N0yv7Hw7kjy9LwpYl+5gQQKkFNF1clG6hD7MOGgHMy8vjTl2ufaa
+kiz8yUKAd0a0fwZp5k8VsldXGfHIEz1hU3G194MWZoeVom1K7N3yiF4/WGFeSL1g0Va82bQmeCm
OZkPNTAbUPtOs7I0rd00DZcKsW11Tbp7Q6YPduGDXlTdD9MuVoZHLmkRPdo5cEY3ZwZJW44aq4Ti
T9ChRvXVDWvqymAH16dFGdfLTWvKepUW6jXxrXCHwVruzJaU7nzcxSQ9QpHvL7P+RJN6POrQJ27m
JSPTzLkZutu+0pBvTikZfi4GLJd0qnUQjAfBYlvabeweMO5xY+6y29ZyGRFT3SLaCclDoNQntHbb
S7I9WsPTtmNKTzjyZ64JjsK6SFapr250D5lrbtblVQOwczJaBj2TdcbveiZrMGQiJNUSDWpFyCIc
IyPDhuEIIs7KrBFrw4MGjqay2bpuaS1V63osAfm9Ccv0OLhiZm7xbRiP9LVNApFEWXwl3Oc8arxV
IHHKeXlVMNgdHoFOXYy5+eRY7ARNT0ABAtiOCwXzrR6C7hy5SXftZIDOLEikk9wKBj0/GP5wVeaF
TlPDe+7IPzTwRhOkk1yFTbbqjI6OGEYlwrP2A6WLlsMUj8VtWnQvbqn2uB8S5tvBpSaLdz23d1V1
Xxniu1dDZivabWua+7T3vwd9+R6BNHfiJ+G3KHQgFHccN+5r4cDvfeliZ6+FzRZh8D4mF5na9ErT
ieuC1UST7moY+l0d6avQg6TYpNqlRRHRgrn0rXxZj4TyRnSnY39ZaWpLjxwNSLNt3OneYdqslYm5
0i34szRZV8Y07WzLubVUADfE87477bTyw+ZiUPKOb9SyJcGt0pQ3fs4QXzG1iOP3jsIbLo96CJS1
qduoWUZtcEzJaTYbmFtNj/m2aI1LUPNOdT9/kynTb74jdkhVD03S3xJ2c+ETa7IqbOOuNOqjMvHl
xIZw4Pxyp7UYLY4uTSf/wMr+QVTtOgxBt6VyIwk2XXQA7VGab2QGagS4nF/Lu6YMH/r6JgTszYo9
N+G1k0C4NPz1NIXHyrLfXftaWRZZtzxgZUGh7jh3iImY6fDowIWgr5zdV1iJ5sflQA2BUl32Hvd4
bSSpwL6r0fQuO4PQZI04MH9ACKD3cOagHi40P1jnvVsvi0qfLxDgTRDSvX7ljvHRi+N9ScK4HxFc
M8p4h5gboGG5D62hWVR6yYTaJowYZNBkxpc5iYevpQ3G1XcWRSruu8FcE173NCj1SFvuApLegMVF
1R0s81alt2Rvmyepyc3oDK+aGPeT/0w7/iGIIqRq+bloSZlK1bOyh5NGdR3n00VUA5cYoh3Owe/W
qF8Tu33p1hQs6KZ9lxB20xvvisE/u2NhbbXQfPTC9NIdrV1itPscr3QzrltKHAr6tV8CAO/Rc0nD
WztFdna6bBddyZqb6xRIuIHWuCJmPCM5Y8+JDImIBvc/KSVoZ+lzNSTNJqivNTO/VgErRZqUh/rc
sPYQZqhBXOUHh5rSKwGbc9I72iG5xu6ydHpgLLe4dbkgzeuqNQ/Y75CBpuu2TC8jUGwS4Lpehbcq
73kzmuEu98ezP+UXnoLAnLabpDE3TuuQGsQsaZJXejXOlot8mZWERvrVqfKgxnEMc+N45WrOBa2B
hw75nUa/N0J1w8qxYIXGT22q3wC890aDWHEXz6Jj37pa+6hSwgm7dNl16l237KOtFZeCxKZkGk68
0gsAb7sBxb9uELfoWSdt9E+OXb2nw7k28utKz+kamIeQyZ6utjX5MdR3C9v332RItollXAs3/KZ5
ah/D/Rf5TANlpZFWQO22SXKwfzr31CzPr+sBODBxM2GRQvS1x6cuSn5umQUxBSqD4a/pt64fveiw
/YMcWWH7WobxWnetu7xUSEbK7zqZWKPGJLFDwWZuozS7IiRuo8OVsxXHrTzf+3Z8UxbpfGD8xnP9
YTjBDZTFGdMv/OHZa6r7kA1uSl3sEe65ztw3cspC1r//rcvtb7qh3kSjfQ8b0ho8ckfhX5dCXCQG
yX/9a0jEmZ7Q+Z8XS+gkT2UiXxqf4i2yTzmdY7QXj05wLpSBc1+HLdnZe7KyL+1SHmWH1m/okWYS
hVkDelI3pYVIyyDFsOeS8yr9oRjoT6UkkA8pfAeP7OTG/5YzfVSaOA0UE4V0HntCIdjTlqHsTi3J
TjJ7arXkpeAzIanpri2jdSL0i9EuyQsWBZpKwnR0zuhOe8eGQbYHkdKaHNZCFkAoh2s3rZeoSLYK
wglzDaInLFIBDbSVwV2SRPuELNzQHC9bh6XtDmunvUZ2RqYbTxESYcKRyIRMncU7r6vWZGvRQ9AU
+qdn70Sj8co3qUZojsG4jPFJjPF9XElY4xnjtbSN3mqTTNnOvoJpaXNsJyAgG5zFSLVUYeE0/MKF
FpreVuyu5M00S0eQ064Nb3mW3MuoTrYhjJFFmoDJDvqbsajZ3VLtXHPbXAS5vBxr81Dp1gYrxf0k
WdUjg78i1jf1GO1Lwz014kYm1U3qWMDAZfGkLITlJMWn7oQ/A+VqSr9/1G97QdPJqjaxWz+Iobyp
rLqi8QU5NbfHhZWRmWyPQBq0vt+F2o6OHAkjKCtbuhN6QotwkH2z1Rr1bJTujZGS/2Wciji7ypt8
72r61mj6K+iEVzm+wtlNbaQcjYZq5aTf7L78VrjyOBL401rJajTCZaIKAMDTmWzDO3v2LlfjpZzg
UvaBSWJolSCUTTgSlQ5h3O0qnwu9iji4kmOg7e4aNhMXfL3pllvaOaswXMI2uKjy5jGytshjOIPZ
t47VX9de8RiRWRUXx4Q8OpPTn04s0tjjMhUwwaxHI2spk+2jYo3gE99UTnBIovpR75KzXES1DSOa
/IPBu6T1eJri+bIv1T3YK0z96tl3w0sKYCotcnAI+yGI6MapSXadf1ehQw+mS1GM7kAYhHZjuqvc
K98INyRw9+fCJx9qR+HEp5LVq96x33VOtGHQ/lCmdyiUtSIpcm2K8SE1eizh1hbLemQUx8Hs1r5e
vYepqxYjczriBh7qCl64Na2zKaDE6a5d1+N90yRIrCFfJgSregPhAnxeVVs+dW53L8zmOVcZmW/O
VmbZtoUIE8tbUyagZnV6apA6L4vxLbPDHzHk30bPXgLPQLZb2+lKWO1tkHIUtieUFIEy+7lGXBoJ
McAF3z1yinLtloregrqueXcYHm4Mszn4SeItkqGaqLDKu6a+m4Kl05BokMEKM722WJmD2qU2Vso5
LJtO9kKFZJU4bT9tCvL0ZtUmS4Du5lQBjGa2XWEMDwxSKEXROysO6HeJ/ayc/oqTKwUTnGPfG8n1
2Hs4bkqVsl1102PdzTimUm5BmK0dt7jSNfepmX0sA9hbBFdvqRoPQ/seVoSV1N19Rkzdyso0kyWb
bXvrf7J3HltuI1u6fiKcBR/AlAS9SSqtpAmW0gjeBYCAefr+QNU9dboGt/vO7wQFMksSkwAi9t6/
83k2DOamWCDmgZY2JxkyVyDm2FhJuvpAEOFru+a1t4cVzEFAolZdKu7lY04+RJeRuCMSRSIZbvla
kZAmMiiqumraDI27FzPT7aqixkqpjwDWCXSBnBV35h7uh9r0GnFaM+una1AZOWW7ta3Yv2HEukjY
WOraOYGiQguPu1QUrnyHVNV+WqJPjelAB0B6heowMvfzzgNMaJ/GyiQYDIOdjdNGJLlh2tLG0TMd
wfscAxQ3bSoPvWJkHuXWWsiYJDcvTsjrmzDVaxCPuf4tNBpzN9jWzR3sh1ZWpFJa2mvjEzbSRtHz
TA6zHZavoQML1ukyyN9jj91119j7tM7GXZ5X2LCbBnUzPC9IGiuYBfHGNbALz4b2tSctNSBc7s1E
ILVNyhG3jWwlbfe7o1mUP7R6ZObFmJJG2sZuHp3FIlfWZM6YvULngjFiES0pmC39lGeWBFot/EPl
+bumafmGkKAwZu+uWCEJn/iF5oBQ13qp8g9ABkRzV7uf170tXuSCRZM9uy8Fl5D0ON3UiKxgRZsy
Mlkd94zknEpowXAin2a8hN7P0CBbizgaDlGV/kI0yBNc9AcHIjj1W20fstxwcAprDlbeeEGk6Zsu
rKZzOvWCq4FZv996JDClJE8PlKcRUVdrrZXOLhb0nCO3koWMfwW/wqaGEpipjdHKVG5xcioieHpy
FdSM9ttvSTbi40m3Y1Nzb7EcfxcezEHnragqOoBqXufWCy6vr1VMHGziaE/tcidLCSzSebhNTwZG
8XnlmZveI/s4chlulGSeSrGNM242OUNCDNmeip6QIiIaxgLeo7ylqfWMLeZrTMSCfYPUchJ1+VBj
aZ8Z3LKOwveiDYcfk+F94sbrgre6edwQ7YZ12Gwf5ir/QrIb5Jjo9wZii8nBVj4by1d43ZgcORNm
wPap7pp3triLPhDGapA2vbLl0K6iVl4quDWD9WHsfNO+zV79XuCU3HtaEzBYXmyo0l0Wto/010iG
u/y1F8vosDbmFenneAFbn3kNHpZbMap+zdoQ7ZE4+9yrN2UhAj3WdnaE0JtLUPAAE599GAEdbE3b
DaN4Vrb6EUIIQ5e1Qkt3sF2H/CjjJUxc5nGEDrNlY1PfJNfB640VgOHeJP01HMZP2iqgqz7/5WZl
kGEqtxpyg2ybrPxh+OrgzUMw6MbjkCaf+kDW+IReM7XeMRoiSTWj1irHD3109rjZvFoJTYkQ5BG3
L/rA7uPLD616s5QdH0J23rZz27XNk8xImrx2BnZb7sa4i5jLOivDo7tosvTosCumoeWScaS9i0g/
tmn96ODMzhBkFavxCsj15jItXM0YgMax/JYw9Ru8RzCUoNHDra5BN5xm+RSN+bNZ9A9GGFJ5xNAr
lxyYkHSBToftqSm6RPS4zKvLjRl161ojBLcagUJceWA4/YmNxj4byR5H1iGSciV93Bcr17w0Kv8V
Ud8j3nC+DdmwG1WDDfzAX2ag+Bi+csQ2Tth9R0T10Gmy38RF/oRVdOamn1P5FZHfhP847hAd43Th
nERhXDQMe0wcQy1rxs5+6q/S8H1+kWlPZOYvBFmLN5sgkSHpg1qH6u8q76mFdW2L+pc10mr5+kwd
k3PTzdjhyuESDQSPFbI9QUodd0Vdf2mJPE5ginI2r3YVf0s68cNX/kvo5rvZybNVUSVE6A0UIxJq
sVbcPM2Wq0J2r1EDpJiqXfNC2O1DKpYwcxnv3TmH4j9WXwivDyhhb6qcNomB/0WMV7/oDMLsfKhP
Woaux3bJFwt1oY73A/TU4c/Z/aW2vPzHe/94+Y8/dv8Tf/6+pN1lkwX0RMB4W7hPSVoZW33mK5QN
iv7QKMqjX6kS4XKEm5c1P5YkUiNY9wi4WQ73s78P/4v3RsCTfEV6KJa7SXZAo1AdpxiaNrQAEq7L
sj56c1j9Odxf+kJ0BzG/SL1X5CvBcDrmesVf4I0iCpyYyC49rPN5Dc+JvmT5uPZYeARPLqd1IYic
up/OnfGAfe+4DXE5ZoMuxuJ4P2gJMdt/ztqQmzV091YOjU+viVNzej7v/WP+Oc2Wf+X+uiapj4Fd
uBI1NFFKOAnXqZLH3hj+Otzfu7+8/0B4keK6//vH7XImyANds18MyM48DL7uP67LV3tUHYhmUh9B
0OpjZ2MdaetIQqIsbo7Aqc3xfvb34f5eoeGL7ffvXq1uKEg+81yvD66ESR562Rlzv2GPMuV9Br65
WgJin9PF3SYhoziw95k/0YoyfMsJ71Ie/gyeOXwhjR3oUjl49D15WzWn2pimAFr6ZppZJi2nDINi
RBqYZUZ4iLzyQSX1dJT2tDekzuI6qWsmR0ixjiA/ludndGrULGyCdMvEOzlvOoaqR0UTkM5ORd4M
QRZmq6bNXKHui9yDluNzK5qjNXr20e+H6eqN86OXDtnRtMPuFFfREVLdu0zjZq/KMKO3XqXtUF7b
psZUy258VlT3BMpQrRjObypHHUSjwvXYGvwzC28OijuXvyjSbQRySU0q2Ko8rb1WUxG4RVsw+TBJ
Fxt0XASN9oqC6GJUsEbmyj3U5lwdqMNXL26Y5xcdwU1UdtZVmZZ1nbqIp5/Yn1BzH2ar/i2KLNnw
R/pr4WRBUdoXoozdHTf2LelG74CjQHjOCEvG3CYItfGn4TNGQYL+1ZpdcYHgt0pnwJceVwDBf1MP
npRdTXyrmc/4N5as1H77C9UpEaEWIlMNwevDnPyueiKwlJwJrWa6mCrygDqXq+LAeF3DuJs3WVYQ
UyFEcdW1Z9Cl8eLMBC/GdQ6kwritnI1xqwxJYFlnigt8Y3FhRnqIkvLRjBrBKKuZzu4egv1vixHB
DMS2chvynkuTEFUmeV0wsTFRqhYzSXa0EswBio1R027GxXRFoLuaSgRfyfJJwJ5IVjYpbwxdEPIs
vH43uhFXpR87GJGFZCfy82umzO/sd/qeMR1OL9NGXy4iiBJMEwCVAkyO/ysuubOyxrU29/f+/Pj+
E6cQcTD2cNI87I/2ZHLnq2Io3rD0+Ozd+VwVKCSjtHqysSJKbXkNY/eYagSFj/Asx19uY33pfUp8
S3TB5wVGRXMaRuM56SISymzjtbIwSIG6/lOYS/QnRolAHI/DrPpTkVuBrelnp6NSNNzhXAHA7Akl
bLACrK2EeAXqvLTZ9nHO6NmC+iaIh0p0IoUqod7sytyrrMOYSMfcrgvbjR8T9uWG1KlC8x+bCDVT
lcT2GvokCIqhnn32Km30vg1JBJ40TLfGaGsGWkfa25U1LoYHnfM6hMPFm7Ifi2+0dGk8dbe9GQXU
GYPgwD3QNmXJ6G9ChwCdIW1tFC/1QyEuHTCqsgLlkxMjs+QJw98g7xlbKYFExSqzDqv1+mNoKMJE
of/s63pXiMLfDJWlAs04kde+JHpbvx16u1Vj2MXWicbHMGHln1AEp060JM0RMOjeQhXhP+MkW82s
xtOQzd56LNT33rUe7flxjrltYhndes3Mz6kPZyMfw7VpZqtaVSctwfik1q5QFEcWQmwAZ0LeG6W9
kXsfA9+VYLsZJpHO/CsMeZwyJR+9Jcs3fXScKyv+s9+VTIdF+TIRgIhQ+Nw0RrHpHfebZ8SHuks/
bOM2KKTUiQdmUXlEkMP4yPDq2E6C1g9b77Ku/IMEIblpYywwaQVSQ8J+Mqqt5ZJmN0dhFjj0eXBA
0ocZU5CgGPga8mk3OuZZR6mUteahBwgbS8x32s4nKKWs18aII69Fk2MlOA5Y1Qw1Q59xNhwuVXQS
VHFwBsnAyYuMANBxNNdW0XyJyH4XInRW2Gvv9N5iJpn6T1ObjCh3TTxSS8c4NdEvFRvmW+8wcHHa
YyFEdEj60QqmTHsztGtDfVZXMFBs2XzmjcEyrY4VZrFw1Wn8dYwVZX7zKc6UiRhziuCKaYmBplhf
STI2SIzL1mgPqWLbGRp1t2ot/TQ5QHamSKqNK3ty20YmEcnU/kq9jkl9jW9i6NCW+SDk0afXElYs
yhKqGs0PHvNW9TAyTliZk7cX7tzs6XbLR9nWLzCm3pWdfsFntmzkMMqcwsCdoz3rrn0r+LJgpa7M
0oSuR8cPHkAUWZ1MizhVMDvruu0v3Sn7bcN4uXNtAigXi60O4roRj/2mcQEfmxBeYJZZztn5FWtE
Zjt0lFzuhzoynB+hY3w18fzgJoV5KDEq2qRji3NG0a9k7OubedB5tjtmhbh1HkaGHvFUEwcK/5AY
2dDGS5qE0yomJWkgDD3AWM2Dfd18y2k9N5op2X6RU26kmDa+1n6YqtwRvz4/a3N6YEWKj5FRXp2q
S3aRbjzFDjWzWZDeBbeHeOW+2ccd8tQwL79GLSNSNyVlCM5xxkiXLCkHik4VnpGJXO2IMB9WXCZj
rSSBaeF+ObG3Eab82U+6v3Nr+Y2xrL/H7PAhAZSSTvyYZ+Q9WSAVG1+PHsGs90yGvGtEsg93dK0f
UtxjVxDDYDrXFC6eQ4BglVdkO47D0bL6324zvxZDqfi73SOGPOc+nNLXvH+I7fYzGtVzA/eAQg1n
8kEPNzLUSaILb0xZvG0TNUyfSUdntbF3itoYEbLxLjXEBLj60i007lfFBHhFUTpsRrPbjrr/qXdw
MlWvDdQ/+kfYaPwKot7bpe0hO4LjWOSMJxYrycRtCETDLJffbC07X24mzwhPWvRVtgJ6nZdZAcCY
eUrYd7fZCN6UxZp3iVHeXKZcw/DHFmt9DrF8LZJsj6xiAiq2tL0u2j6IPII+u1IfjqJkVlNzEUV7
MSEmEY2jcG1V+c7p4enogww3TZO9531P1lwbuqvWhsql5jovt4WbykB0fPpMS1KoB1FxHKq3UXOS
0593lrdnuXQB8TPKk3ld6n2/DiGHnVzZsFVFdTtue9m8/XkJ52QnbWPYT+Fgb2myAReX4m+KQCyy
+HQ/cxki75WTbiYnDo+IqKFw3k9nycC5IIAmsEqyDmdi6+/v3w9ChdU2LfvvvOr2+hDD0dDzUxtB
jYiXs8SjdenIo56Yp/IIlge9nssTKinSZzXpr8oQX5ZV57r4TAm33pg9OYfCARcW4/xzQl/CstWU
Jxb3U1yKdMMFOtf89ie5HBotHLaxo73d38piUtBglpCb0jl2dhjaIjk0GqZ7renvvajdwmZuT/eD
GkKdUEoSWYTf703cIwIhcZEOy1Q/DrlNngxjkCAfTUZVivjRySGngtiSMNSgYZX8D2laDATyRfUJ
86bqBLcEKzWWQO7r4h1zaOxxs2zfJ961lyPgYkEgjN2QpZzpWXuC7qgHvYQqUCTcPo4OEy+JxuRk
RVXCZ0w/aFu5H2CRngbak3U5AlykEi2gMTIwcQXwlD3VJ2YL9anTexgduCSRmoNt4+xnzUnVehMw
XcCGIuqbkzkO3q7qonOXUh31BbmBpdOaa6ONltUlAgi5vynSMuCWYgieYMpf60JuPEyYgCpj0iVt
Zjv3fzBh4tY4x2q0qpNavoRoBDDo2+TSRH5/kIke3D97yvjpdD/rEvbWPqWIaif5UIZF8k0qnjRD
fqB+QcIH5pubidxVShy6Sh+3OsFwsY1zWFNTz2hzj2EfHyDRx+8mEHzQePJcl623mnXlLtv2z8Zl
AtY2TrbYyESgA+4vvujtPPT5BVi7DjxvW8ETijQHppTHNMkd0faHEaqeYSDnChw+kXqytb/Zj+FA
rTf5zS6J3Z+Wal/TAiK0prfbooZyqWYiBc2WgblI0z8ap/8vh/if5BA2qt//mxwCDeh/10L8+QN/
aSF8/V+ogMRdBrEkg/ylg/Ddf7mwsAycvPCEwNQAEc1fOgjb+peDUMFbbGExi7yrd/7SRdjoIlxs
mfGm9kg7WP7U/4MwgrH84i/wH8IILKBwwrdcQrR83URwZ/13YcRUdB1pa4l3bKzsbcSIrZM4graY
ZaM+qyDKpa+eOSVn2t4z3EoyU2t4PmIyMeazko22wC4Idy5ROqtz7f2EEQ3HPkhBdF4Scl37Ov89
oabfT5P/OYqfHfS7k51jYY6L+F5kifls6fNmRCJxqnV5hl6qX/vhJZR6dsDxQW77gREkXr3E2dRn
rQUtrIfymERJsib5CtpgCUsSahLIpQc5rhOAdMXOjKR3jqQAdFDo9uss2lo9NmBOaHfbSFpMg6BI
wPdIDmUmaJRy9w3mv/5QmQyQcivf1GlEaSyQQLgh0/3atr41pfsl3Nxft7H6IpEl37AVnRO/Gw+2
1740cHG2Im/RHocw6O3K0k42M49+6H4MiaVdEyyl1AA3xBnCXVga40umpevasi+m3Rfvlu+eqjbZ
g6KRBhKW+sHou4MH6rBmPkAMamWmuxB6D8iVvo3IdqBGIs65qQmdAXqC//kwzNC67HTd+OScKvoV
a2KXlgDsgTeYgBALCVRm1t7OD0whgpE2j4Zh78cCqUASb/ysTgIvnt5dLcf9sqfIFEMW0gKWV1th
OTdCpBtl+dOWLfzVBJljaO/aHP91I3Q+iT/r123uEnJfUysOJpWwr+A+gvG6hyq7YSZoYr5qDRsD
O5fCaI5ttUndCfGM46W7PBEnK96YJinrPrvDhhAmDGhs+7dllScrHLpTqclzOmr+OYQZ7r5mmPTv
Zn+85IgE13Mev9tDowJp6kdbZSaUR+dqO1WxLR2alaT60vh46z4ieTYbCw0iRv+jhFofkFhSLN5K
gVGGzsE0jdMAs/XQiigHHmZ6jncuVvAOlLDEdRYk57OsKE/IDcHNJQo/DTcZ9hY2pussgsicJRNs
ZiNZpuLim1PSaKth8WOIHGPruepnqcfjPre7C1kJ1SmkubKqoTsUWnVwACpPs+lupgklRBW+VRMN
QRt9c9O9RRgCaZXVMeMG29EJB07tLVDbTEkCgKiZ4aGA9SZBUy+qGhS0k98MKfJLjKABfhO2LxLD
6KAtUVkLW7JdDyStS30MUqlj81X3h9qXROh2yVvv1ozHM4CkWOAIp1cf2tjKHemMP6IJ0a3wcibm
0oqPLdbFwGtX3QzPUqtTZJlNyF03/bC8ggjozkDx4mgPAz5iPNrdyqNzpziDQU3VoewnODzlpcB1
CAaXO+BW5m7d2mYXnMolg7oTWyMK136W9etuap09Bj/bUeTvJcDaDhgtWidDHu38NPve5eSmCHWN
yCxaTz+TPPHhuDPkjb1HObBwMbCErtboK9NLTsy6NAgN3DVp+dOYnQSPxQh/6cIKCtNE0k34RW7O
v21oPF5WnKIErNcfPYiu+heUgwPUZWdthnUYoBxC9ll88LmBCjOxMGenxZ5jqVjI+BZVhaMkicmU
IEHVtzFkxx+ja2Gf0WqbtlBcwJlICT1+KVi0ceKE+OnkBJzmHbFutKXT+lFWeJTMYc8AACjzqj1G
DTHoOIgdTPx27XZQW4YNHyqOAQxxaNiEuFdBEqthw2S9eWg7kMQuByd30xuGCoqAF4jS9hDtys5t
gsLx1oOrefvUfnBxMSCaxYCzWEWMo8OMglyLt34DSaArvtckC5Ed75DwkoLv6NgJ2c18bk2SA/IK
VyRt+nQiNwvGLPRWZhRtAQA9Bn7ypzty/9gjv2UDzkr0mXgrvkZ/yHdZCZdfdgVlKaSPBLDVT6wh
6JPyoxr9s441+zUjRAoIrEOyooDFwx6XTj5ypRimwU70D2WBL3xjOnCPta8ZX6FtMi6Q5ajLwGKM
LTBLxdUIqk5iRa/suYDMyW2WfhLonUE62QTGiwSJBNvi3Xa1F40MiyU5z4icmSbaVFB+1VtDJ6/p
/hppb3jMJQzC0ifPOW+jJ79Qj40qne08QgFnhpBtVN9Y2zFW5JiP4mkKKdw8tLGBaCE4MdtQr5Pl
hZDjO3QqphiJ0XJhWzBghxtvM4IVXQm7htGo3baA2KJsN9CDbmEmienpm7MRttw+jo7heCqmW2YU
FTe75NlIiVlBfUkLi68RDLcCDjhjNxoOK4A9j76ogRpv+5AFYvBNuIR7VGcH6KMFpHZvDpoWtL6M
e9K427Q7qm4OXOXMV8utmwA42wxq4nuTcGBP8MZ662v5izd5SF5U84JYyICd28YboUYmvNOogl43
ucNNLVx1M9+bnKENOKrKgdUmFl8UJXBSL0lfnws3sk+MOSX2G+3ZbXlMHPDbhyGHch1ZeBaSL2pq
bYCHUnbC7DfamMlehZjautjLbuCZEdRTmM0SJbyD4yTZ0Stt6xnor9LBZUeesfdY0DyGyugwgXK1
pjmJjsFCk2A/n/TpxpPC32FyuNNyLYFJbXDnpjWwTMwGnBRkBPs2N4LHXCo2vUtf2+ZePmlJre1j
C1L/lEQYKcY1jsRzg8VIzVAes6e97Bkyx9kqd1zjTEop48mUvEm7xu2wrbdNrY3nwiGoOlcOEz1o
WO4gMWOwy+KhTSgD/MwJtGYXRbn2BA0gOugdXGZNw2QeGWN+7ttpN6HTgxE36egJG8ECZBTHGPju
6OWYIjx1qB1FVJv7aBbGvMaeiel2NDnQ0902CGPcqeUCMvXS+zS7CQ66icQJ6On+7v0M9mRzFGa/
RoxUbvJWPY0CZo3XTyOxwXQxpg88XJuuuXbiNFsX3GZHt7Z+ptnCXy7VuLLw+JAsYnsdxRb953S8
H+a8NzaO7WOYPrSbyFEf2hwS5nrH3XQgxI2Z4+YIV6o6Fs6MQs7RAnc06sCOoxxKj8+or89gnZle
vetaz8xXjd0x0c8E+0DmkLyoIQPTMfzYGF333lGDg6xV2p8POZaD5HF0u3UVJjYEJCdejwqdhdW+
yMLd0qvpx0iTL2HWkZ7ak1HtOV59hAlxTqsp2t1fRbV3NmelbVNCgY9T0jfH+5kptb/O7i/vh8Km
5KpxR/kHPHh/OYFxH5JoI1WYnGJvrI6V/2iFenpqwjA7KNaTsveMtVNm6bpM3Qh0C7piR/26RUJy
u3/cgfw2yK8R6DP4an7HUZeDNXQpTe+/X7uY0m6i0H0bp/kvhFfVuOjtw+WxH8n8W0l6GfZWqQ74
VGNsrzX8j0ry3v0UVTOwvQ7kcL/fdOPNUAZQ6gInK2VoE1o0TnMHoXUzQ7G5X9Y7sPoHY/0PpBV+
y212IQuV5vgjatyKOpPD/ezvwx0ixcukOto6UB1QHHI5pJSmUOCnyq6PznK4v5RT9qXXLdrAf7+V
AeCubL+nzloA6Pt34dy/lvt31ZoMa80k3JrPcETnY+xI+xjOtrvyZgYVPd7cp/uhXc5a73eDrSBU
a2RumW7XqyyiR6lQ0xxHNa49ih0ijP8Pnv83Oq/notpm/vxSaLV2rONYO+bDcs8lPJ/II1az1rfH
+8FTTESAYr5ynYnweh6aeRe3AjVbK8EY9b8O3t9npd3Dqp4x6xq17kfH3OR4P6DfZrn03GZL4cja
17cNq7o/Azbxm7pJfw0lUQojup5iFbby0RfDtL3/UC0Pu9WM5JThgbrGAakF3c5hwulVQUG+rB7u
skTI5V+7nxlosHIm2bxWXfSaoDdkHsY1ul+L+4VSmVVs3VI8tVZaMGkGzz02rr8YNoOPLnfpP+7f
dhjoqYjhW//9A+HTZSn/YPZNOa/vN/If4oE9Ne1eUhAwPeMLYR//z+/LH8lmhfqKXoZ24s9XcP8t
77+vnZjz8e/fnGW7RMsRHwocJWslyXHUrc8qh78Vj6W9h8bxzaAjxqwaybEpqb0XuqI+2z9g4a09
CGGbrku301S9aEge8OKHtWjO8FB8r/vSuSoeNK8xH6bvWJKxwHoRw8oSFUkmfSuQU5dd/j6MvjRQ
4ycwaacVOql+4zKBA0VhNFyNazNxHlVMimDvXxqtAQwNb9Kld9NiNnq7P0Yp6J5muge7tR+rrnrC
mpYds6cXw5ZWZBTvRpFtkepdRnVJy/LDEMarHhkK1igUhmFI3gr9NY2zibFl/T1S5XdToAJKLR4B
o0ivMoZPWtmIW+XaqZp0O4zFOYlgABU6fviust5Qh4ADUL3DzG8BumC16zODtCjv92R/UfoI9Zwi
8TlFkmxZa0AdkMcvjTEhq6JQ1e0MsV+WiIOhs79GenfoPYH3lMWMcRpvfuE9p1ahI1BMTt67xpxg
MxXFfuq94dHpPaovTx1b277k8mM0v3nzI7TcZBvGWrlqiuwcO+M7DUmBjly7an0EDmUX8GBtunXP
a5hEFBBjQxExc9C4YvIpjZyHMr8hoP4MpwSX4QnnL5lHv9qeYkWb9HGt9zAznBHQUqi9A3XLkwcY
m7sGBeoas9iKr6u7ZQL3shh+8cou8k04FBdw9p6qT1308ZXcA9gokXuZKDI6iTKVEjJZteD21MyB
qOsXL2evs2DD6Cl1lZclOBNWRQA12s5+tY56bl3vp+JLmGNk2f0AeQp6IiaF2dEr9Mcm7xqmC+gG
5PyRmfTUKgWhS4f2m40HKDpJwopyUJ4oT14XDHBU5ssUhoABGDqvCudLSksGvdVADcT3fGr7W1Er
Uiq3sz2eOj/d8cD/bpOuXPnYogU1clFzdM4NQn1UtOuqB782mgQnZQceWK23jwX8s9W0J2AyglYC
rcXMHsnGtta4a1/yCRQMFPkswhGfO9L9iumU2f02U8z2lT1+oPu6xoV8maV4ygz/h4/mA8Eo+qZq
dg76osirG++WL7R/Pb/CWlu4l0ChLt7DVfHIpyRyEz1mZKTeroxpvNDGbEcMYoMJRy8mJT3sMDp3
kcyBxmWIhhuGTxSO2QYNv5qZ1yhXbBPMzi0b4pljOwL81b8lY/t9nsKjcCBchiipJBb6q6GFMgVQ
sIYm2uM2GSFgG1HrmEmT7MpZ+yERYAWhgf+TduhpekTVCvhOLs1to37pZs/ip/UbUhKIeEdYHJB4
gKtr3t2wAUBhAw04wxs2jqiVocqc3NJ4br1Srb0Goj/2DEFqgixZUsHrQPRKnZysZaGGU9+2U+DB
TJwWKkBrd+NaDjpu0woLjbT8nTdOslZu/d2zzXqNzn5TGcZXN/kkk+NvWFNiMUKHKZLnPixaBLjk
8jXBYBMfnCWPUxZPAAYKez+FBzRz9Rq/o72egZcIoR1TJKNn3YzOsV7iqz/o6Q2j7Am6nbVrHfHo
45G5rkCZA4Exg52TXIl71m8qi2hj4TIAxnoDC18cDF9Bub/RF89nw8aywcftXHP733iKN2u/YSAh
rV+jI/XdLPUfJZw5NHv2qRemgRfEoh+OIbJan3YOy2hGM7XxogHEt16PAFqJ5V0cVHgjmVcreyZF
xU4RGcFKWOPPqoF8ly9JMt3akmksYbdqp8MdOVLAvrJrtNxSDAKn8txGA62agCnS64/oUt/JkSgv
JlbOa6I7kKbkzoMOJYLFGdpzUjgr2WHNlanoUMSLSKYA2ww9HNJJZaANceCwQJJMBX7DhWNsYqf+
3jKxPrOsBcnI1XQi+ZuxB+b442Jsk9V7PQyfGtagY+k3v+N8WHQGbJ+F/IqZoqya4bcHPBxo5dnT
c+K37PxbEuN6kynYP06hnzvZPxBO9ckWc25ZyKCFs70n3fdeeV9s6Yrg0wn/U8c+GgXYb/qZOS7U
/Lkfzi484jGlJuttC6qY1zK92qYt4HTOlsaD1KLbzpaAGGLLsmrGO1Rp0bEIoV/4N0P1SeBorDJU
tcC1+oBKwsZUsJlh0PbSCerJIw8bH2BTJo8yc4qrW6INcAssp/t+EHiorYxc3HIa63Xn1XWg2QOE
F3sje1IloTvb9k85ipI6sx92VeHs9flLejzyheFv/aqAJm5ge+3x0bApm1Ym8/P10PbHpop/VDr6
4LkLoCGvYzWUDxZOQN9CB6SWDOB5Y40RbIAEprttPUCHT3DTEfzCUDMq3cjhLriPsIChJXhZum+c
PQ5hA+nP3nvsOxeNLixw7aLGuva5zOaEriETDEtZ0KIe5qCy1r2s90OCStgsxusUKfticVcn87Cb
wdPOtgWzXJvMfhsfswL1zNiCtbJKrDWMhPhqsCOZUbkmzqbA7efEwBtuRr+yHeMx4tbPSRzPxdYR
w0dmZc9Vf2lL1GwKJAGiUOwDqJv0TD5mxcXMBA7xYul1uyTUktukdqMx60fGZGRk6n691h3HBzRz
vyWJeYNDBjPdfsuYb6/ahWF6P2BmvW6yMtwbZf1MDsEzRG0BfUF0JhMvhkN1H1UbZsHJLgUen5KM
zT/6XYxhfQK21ncihKSC1ntZDEeSKvML29w6i3v/muArRTgAYTLqPelOodk4/8XeeXVHimxZ+BfR
Q+B5Te9kSyr3wlI5vIfA/Pr5CFV3Vun2dK+Z57l3LRpQZgmlCSLO2fvb244pEdrQwF4HpvncEDTp
VojPsC69+AHIPXoR5NZn8hN6ui/MmwjCyT7riCqGNPMegqTcmJJ5SxM/4BALtq07fBsj60il8qLl
hL7mLqSnwHqx7Ql9aFE5LJQJC2J5FXeo8y33ka61XHVtt7HN5Asali9QDrivYrFmLGKp2fOp8zzt
xoglMEroLWv0b+Ga94RhOC1yCgTM3rXe4e2EG7QERg04AtCu4cKu62Td1PnWJpKpE6grnXLYGRki
tXleSklD/r4RRrkFWVNRzDSPjpnnlDz68zQWzilyrDtXRPU2B9CD6tJ3Nm1cVnddlu70FCMuq4Fu
5cqMGUqT1pcIRlCq59WGgkq7i+2XQspio+tf66oLNj7vY15Fxq53xLitdP9loAmeJCGztjVVJ3Lr
EeOvvKVg3ovp4ta3w0zRwm/gdmYuzCVt6teRMNtTNxGpsKrCqkMKxzFm3I5SE0uv91mLS7ZRdYQ8
TqCFLcfXTVwBqDBsRnoNP8o4iWofCRS7ODKiDQ7U9qTp/IOxWrN5fN6iODk1yy8qxuKBnsi4Y8LD
b1hOXTdyGOY1sscEBR+/NBlt4HnSanrCk5DL5p88Shm4Of3+5JHNyS/uCQvuCnzaBaD4dRJL7itl
GlIRCMPhRDzucEITOrDGjC+zCIu9Oq87nxLDImkyd5DS9OhpvIXPM0+22AzI3E5j3eLj6eiMqEMs
wz55URWZuEtpI16KHOSJ5NWhYjoT1nFypN3VruICSwSZ4Kzylg2Vm183WafHm9mYMVksC3trETsT
sPwouoyZWow3e0BvZY/BcFKbuipG2JUpf5ajHYJF/k7Kx0Bpi43au54r9eG+G5CjNK6gKL+swMNg
kiffET65rsvx9STUnE1pZ+KgJ8MCguuAdjjVQbNZHM1jFXF3Bzq6aeykX5VNxxu/lLPqAut9UCcJ
pTbAJtue7paW8DwHf/Opquf2pPas5VDtLY+okbMeSIG2Nm2HVaCL7j3TxcfR9ZIPvlLoGNg8E6ex
8JVrxil3DONULXsyqcOjS+dTtp44Yf+zsOuA69y5TXqnziUhI6faQ0iLOL53KHAW/XdkGSPk45rZ
hBYJBElSHNP6izpQp62u6I7g57AZFvpJbZq/9t4cMuFtt2lFUIK6Pg0NBh/ZjWj5g4Fmma8bdXrq
ugDzzUPfzja0UCdK8Tomt8KKOMyWi1VXnDJJgLNmijUgBi5vmsXJWTbqUG2cukNA1zymFXfiPONt
Qtmpfv8vF7G8SI5nu9h1l+tQP5n4IMQBU2YCyO1t4D1ZdXPny6la91GFmQZQKC7qPGSxMrs1Oq2o
wUxDUI49ucR/L7nnSFfNprJu59wXzOkpaYONoVwbdBdh2Ml69JKXdMy+MAfClIR7dzJyZwOP+rtt
F89lx6cknUB+lKJez6lOOuKEe2dOebnGojwzzWctodE8lHGLFppCxc4k+6BjRdONhb1PJf9cAyv4
h74ZWW/uEYHFTE5gsfEecAa5i3guhfwOQpcqOPJ91Mp4eicXYAgzReyT7insHKQiUn+naZBJa6eJ
XwnK/y8a+TfRiCMMuLD/9ac64z8YmueXon1pf0Novj7lT9mI9QcALSiJJL8gJzKWxIuf0hGhG3/o
NghNkgsQFls2oo0/pSP6H/ryPxdmNXk/tsk1/JSOmM4f5Dx4xKBCWPYEnOL/lXREX5Cgb6Qjvqm7
hJgRyEGI5Fs2Nu0ZL2Py4Zwxh5HTk+lwyXr94nYDAzIDUqjjYCimai+mvpbneKmKW+2I/VQN/r3r
RYIpa7lqnTg7qnPp8hi1J5dbyPUQVcZado19UD8sgs9xAEBwWCrSYjEeqT1z2Wv63oRJCKHnz9PX
n6lzGctovLF//bjDfbyvzPTckFiPDprJ3C62sB/XMNC0+JPMMUFlPohpnDQzC6oTWrlubToNRB7w
bekKgRmWKEPGM7LYaDs7dYWdXc/0da4/FeEILsjSNkOkRWe0ZOPWcZwfsuvrvStkZF2avD14PZrY
ObeBRS+bNmAgo3P2gWUO3gdz5Fuq83of0faq15Fl4U7rPG0vxubn3ZPfR8Ph98OR5srcsjJo5/HO
zbAIIIqMVtnc36hpimiDU+WgAFF3UbXJbFalBQ37lWV1lyxwIUr4tr9OjAT41bLRZu7FWAvZpTlT
oZeOUJ+GNIlkvMTj/HkZ6lrm5YLUntpwHd2u1YcHf7m510uF/rpR57qSpgJtvUORwCak6IyPk65O
QhUTJBddg7UDrHBrabSNTc9jyqvuomqj0yMWZSIPI92sVZdX4XbhP+5mGb0b/XhEGWjHp1nfxaIZ
WVhSdqbKMA0RXrogblZGXYlNPyP+GefFaWfLdO/RwlEzgDg3d/RMysOId176JxrgCSu2RG6LHhiU
WaKoAFNSMyudT4CA1iKPXcwxPjqUCnhgSbYkqwnaR4NAlFDV4otfehdwWMUpWKxpamP0uX7QPblW
R6QEejuvj24ASaNxD5d2ndoEi0VN7ZUTxiWRPdJ/+OBO9OUcvlXxHFGfhWDoHU3nyExw50UBHhaX
T6af9Fs/KFsqdNn0Og0dKh+zbmmhZ1wmpJEHs6Iz/B8+/H3mVXTQ8nm58b4+usrDaSmV80ir/T62
nwKQPKQCHWRCHuCs9w8Wha4dgVr6FuzUV601J2Z5DXoH4fZIVJmY1UhOTn0+A/5DLMlUPak25CIO
gLl4OQDU810CFE13Z3ll7FRUO72qHt/87cXSwwxZAOy7oNGAbLEW6ZbmEw01THnLRn037Xyg9K12
aQwyAyrsQ++u86UlYMXat0bWEZAf+sqQGsBA+Sy74avUEZSpth5ZVU16sSUrdFhn2tCyAEfG4/QR
zdG+enLGZOIj5jonF6RRBoZ2l/Z+RGhFvU/T+NCU4240gNGQjoaOd+mS4BRt9do5Gkt7aV4aHg74
XzrUIQxLb2oxptq4q4bR6tZK6BpMQbMNlhiKGBrGppY2vj1aW81iGbQWL2BWMFIgsWmwOI6CKnb4
kv+1eDAaP9tpY/glnPiAltIHStE5NMixyqcyZqllo93QZGvvu2zci6UhaS4bNYlXe+qcNwiJtTf5
qr793tJdQjXOaMDKHu2UIwg1ryRFFPSNfCaYvNamoDMlLPAYDWL010tKsxGsX7dRY5A65ZIFvLI0
VBfYgsWy1lALDroM8oTm3UpyNOUVYaLoezf2XPB2qs/C66619LMB7B/8pY8o0vKzX8TmNjWD7pT6
99MUYoQxZmpQqEusDRL8ChbLTxU8PjZtZyyt5jQUG+px976oIFapVzZdyckyzkOMnxhL+7NjPMy5
to1LuhodBceNnjVUav4a89BWnUcLn5ka7byIlXVA537lAng86KLS9mk4PGhoL4YIP5NVVTdxSSpG
FfcY04M4XTMlgGELTnGjz3G4oWIEtiVpLrRi0DoGMQnVOks9tQdcZ1q7WnfIex9kTMnbQepnw6qL
sVkdBkb/DUIX5umoqtbT8quQPDPsueb3KTXFtozz7DxEOokau5J6x8lGl30iSYw5o9pVG3c5+boH
MhQ5EcNmE5b2emTNt4qmmC6exUQ3pJZ9NA0zP896lp8n0efnfkBDX2pYe/LOHmD3dQDWJgaPse4T
IgHpKqAzwFMbRJBxaV5S7j7pOiNsyKdoZ6X5Y4EYve5M1kme90Ar/tDMmbHPSxZdZtKWR5fOCVEX
3AvUORQzBggNYE35wDhP2XLaC+DxbqGPJ7smmBrhQB3tA7+iFTO4x9jJbuSojwfk1vOp1ySUHqqw
MrAClKzTDDHBDrdeKo6egcQwsEKILRpQrMqQZ79GCz5uU594k7EKdg61ch2rHe9U3hAorvbUJmIi
tDfdkUXtOu8onKGBfxynZSS2bgGTAviorYhVOcKEE3XwrOZ7oDaFV0HOxQXcW2l5ipdpT7ZMYNSm
WPa8Kk+ONlYnrFIaSpLlHAI6hgVEWtn3Zhxw4VXDxRAx4xe5bqlhwCNpxGNSDsCRXfli0CFrCM5c
VZn8EIfly9QyeTMHzMyD1psrfdLp+9KGnNx3eeWLPbUMfYOf/hQH1TYYh/eZHRF44ZBong4fYFK2
IJ6UFlCu4CttPQSdp1RjfIlwqDR2/SGXzlMajOkqwo66X1SnNqDzlno4GD5BqSG+6fDJ7I0IQDuN
gn1WxTQLY/99LuJLN2Dsd0xzV00mgB4HXy5tGtDT21FCCEZ6Ob9v/BBnoSV35ow8y23q946ExRdn
790ODyidM9huGswQfPt2EpmrfHZvITdf9LiUOxIDPrslfa45AWXN/Gkr5xQESgFZzMUy64wY5Zgx
HrKaLnXmdt2mHLMNaQHLfeClKltCcqvaxjpgLJbwrTiMaWfc15HznNOB4je7UV7dBTEVNrtb7j4+
t5ZZOrhQRn1NFBb49SDtiQ+SZG4u8eCjlT/Fho/DKoa+M86jeN9yT/Kk/oMKLjiMTPva6aazk1m9
ofHn4Jp0JuSCzP5G55uQi1HU757wL9UrCgzhPgQK3hVygb0zyfDH2dnmcwzopiMqqeVLJ8LzWB2D
pFnW5zRYYj3/PLbmx2kCdS+jPFpXUFpGj+gnIwup532u7TI6GzZ9ywmsvO+2JdJH985ozQKQ+8TL
6wcvHvlZVkc53nWhE2FggpJ8Tw86eUxj/Ikk1CDdy92j6U1Ijm292y7OPscG+TUmN6NDoxWRMXg+
20Zb1YXPBriYFR+CbN0WdDkgqh25q+4KC6BrWTjmLhtxxM1ujHui+CTpacVxwi0vIQHKbUAEuTYR
iJiEMN/Kz17fAS+O9PeDvegfnMeBRs3BKr1PKXwYFjHWbRHhYm5vHEP2awtS/9Ydy+GmR0JZIOmi
vCtW5O90OzH7nzJvgE/BlcqnPoQ9j3LH6VDY49lFAdEA7pmiZ4smAwZq/TDTvgRXWd53JoWfEif+
yhp4OCGP6H0hXZG/+nlAfLaemq1dwSpG7veM4gFu5Uwapp0xJW0rqrsozM3BBOZuyIcpjJAaTnRp
G8Nejbb/DV8UA6GFZMIq3XTvSPxvmr4A54fDGDh3MinhltLgWGU5hh+Nfnzn0lysenicvZ8ChbD3
2QTZH1EmZGhkBOGANRkR5pDLd7Q5vmlata8Ef7jeetT4k23olx/CsfgSRj2XDVBlTZfFX/W8MTiu
oi+liyvJlf0noVvZF9E5L7KW22HhTXui/9j4lHQhflA6L5BL4IDaUL7D95gfBQr5V5BDVTusmaZl
uSbHBNALtw2WWHYVBDuFdrhu1IOuh4V6ppLHqZNvfvx/PJfHzY2vVeTdI48BRrZQgtBaLXdcMS5S
NnWsNvHyk+vhgE38548d5ow7NNY3TVA0p3Rmsqf2OgeoQwh/kArljQYnfadOq02+POr60Os5tec4
LbO3//HH138mKcFZqMPpXSqZdl//IV2zwyNZoit16vpAdfj6C9Su2sg0WKaLlgOBSV2aOlsyc94H
WQcwgUbwXNUfkuUeF6sZfNCipW9w7Wdqta1Oqs31Mddz5bSs7q/Hbx6DOzBeFSieYAGUvzzszb+H
zJAZ5pvnQuMsTtdzRV8lM9E9yyP/9sp630T25mGW/eWfyzy926Uku1YW2UfbcnDvBf3gHdFiaKBa
yh/XDfFzPw/raaoXQ/G8wVPAXEtWSxnl+vPX47//mfXXv6IenzYR/cklYZRqc8CcnKtz9FUsdfoD
aimc0fsbyKVgVTxbLouKsQY4iWb8ZC9KQbV33cSLBOt6qCOizxhMD9dTao8ghHTtYMrFG/HbE9Tz
/+4c35iYyutfj74+BvjvQ1WVM5giU5yiXLJpiu+ak0NPqjTvNf75/0uY/1LCNG2PGuE/lDA/vKCm
LsKuLH4tY/582s8yphCUHYVpO9yWfdO2LZx0f5YxDesP18TF61EQv1YwfSqYhgXeh5oikrElH+hn
BdOy/0DvAj/ZFIZrkbP2v6tg/p5SZXm2TxnUB/oEUtdZYop+t76h6WEST/v2IdUXmHOTThgjwmMH
hGod9gCtcvJBLA9gRecLbo1DeS50vUQYyfDXVl698xsf4EKv3yw0ml9eyZ8ZRr9lFi3Gu6sxT12d
7+MM1AlLojBsv4lYDe0Rlxzm+gdHlKgQSiRovsaEzdPsY5yJh9IKHm3wn6uiTJaYamjXJLaKQx/i
P3JzL94yg26Z+zXUVOzkEswET+qTi8JIDNFdH8S7HAFZOZNLR+3qy79c/u+BSz8v36QSjXyVJs3i
bvw1Y7AJu3RoSmE94MyqPjVzmdxSL6vXKcqzdTXDlg8h199z10CW9GlCmXffCeOcO250MSN0NsTF
nWqCpG/dkqRBDSqN14lnv2qOcal5myInkDE26uYIlfhR2aex5i95fwnZ9bp7ybXs4V/+puUl//0t
cQ3LELrnk5hsird/k2HGYeEnmfnAB53Eg1Z314icIQcPIeWFgilhJOwLCDixq1LPOwRlrZ1sEU2X
0QqGfezVz944YSqgkugnNRGS3pMRE25hJCmk5axBGofkk6DtbvvPl64iHf/j0vnuWHyj+FaZbz5N
ZLAF2MB940FUHioWLXmcxH5YCDZZHgf09WV0BqoPS2ZKb4DZjZ/B3YN42tm2Jg9JLJBnNUAgxnAe
MVLC4EP8Fu+5R6xr/oSzlhg3moTONrmtvyIBMbrzgPB15aDjlmYt67qglZM49anoudmOzwYdLyua
qeEaJh/Jdtx2ueFv63heVo9E26DtxmgxVNR8zDtogqRuWWV4mAOinpjFAc7ocIdDAzrWU3iLHdq/
UZuUGS5mlL3t0H1vUv1mGuv4aMca03BWFXi4LLLOy+mzX8JZ9JCpSg21CalAGL1QC1CZC0xSggST
Rr2Td2pvSOV9mnSo9EytfTQNo7zV6+BYCn/vgSn2h8FZDU765MwWIIcxFVtNIFeYkqY+ji364kGr
voGd9Y846z8aRTisZshVD5GoDnbeNod/fr+Nv/uoOqZrA7SwhW5ab3JLvcGjfuZGxoNm9BfpkjOI
9rTBQsRkr8+so+cat4NpeUciZ56j2KZYBiJtVYbIPWYjEDcRENbe19YibeYL7ouHQcPOBumISJF5
g0nqxrcL/8O/XPZyWW8/pqS0+WRdMCTz399HDVC4LnKGRjzMWOEZuKNHgLp3cMnyjeHkADkIg+WN
R/dM6GFxY0WoJ7T0Xeu/6Nibz44e//BQJhyIMzaPbe6vNOopWxPR92aK8O388+WqTM83l2sKzyRz
RPcZFt6O0dL3i7ROR/GQB159r0+swqf0MybECwyXHmV/QfpZ4Z0Ql1/EXKQXESbPcep1x3++EPP3
Vtwy2qJS9HWk4ywnaYG9uZUFQIO4NfEu9YV8V6eCptKHLEqcSxmT8InC830uP6VlYb2L5/QmNEZ/
3eEGvlMv5dR2O5LUstuG3KnNjO6FooWeGMeqLioch8LexIm2cIopzxfFQY6syY1YPsrUKm+LejoN
AQq2MKC42Li1ftFILD9pSfYxAVby2k/+LZLxt/vi33xETFO3mFII1zb/YyQzLK30QVTqD+0Yf7X6
ITkPdDwBIBPEhOLikbS+H07pPWhanWyrYMw+J455Q+IVZMgYvA7Y2X4/IbI7Rq5xNrpcR5dGTQoh
u7apNQJ6//m9cf7zRq7M/9wz+L9rq8jbX9J2oWzqsWZK46FpO29j5LHcM0jvZ7f/CjHQvaP9a67q
DGla7yJG6KEgnfMmsY6taWzI8rsX0Sy2Vjl+tT3pXQRpbRvbKz9bupBUD3hTTMhtx8jADTfDvjQQ
zgOw/+AQk3XQI5PVXxkh7OM3HPrWPEUgBzZ51Ua7RofOK4WbX/p8yi9YLU0/LEFAjY+pbngXArr8
Lb0gUpFG5BOp3BWzJ29rTx65K3h3yYggUS+M+6IN7R8aYTRFXIkHrXcpy/bhqUzEO+GH5nM+as0K
7Zd1sikEmUU+3pB3rJ1yioLW8kcZjSl3//y6W8tY8ebL6ZIyyctAG9xnQPl9LEkysN3e5IsH319o
kJTrHgFL4r51oQg58OofNV8Oa+xz2WWa5h6DzoSRd/K3UsubA43XYNe3Fq1ssbcK7Za+Msh4C2Jp
AszvmNQRfB18ilX43MsWTR/liaruK7iYPTk4HXPDYrLehQVmFZkkd6lWOE+o6yjJGufZ7I0br4T1
UYPAAcljwQNJST0us3fgbolpofaUR32xG7kPQlJzqy1kQBwsZdP/yydULOGXb18p04IzoVu8Xrb+
5pXSRqOXTmCJh7EqPlh1GK9oOX4kg7oksQx7uefgtAU8Uq+DOAdaDOcy6pGrptYIRz4g4cysppvC
pP7zz++h83YW6QAssjwWDrpAByHeXlnehUaip1P7MFQgXZIhbe9JDMUPkD7TjfcujatdRo2GNZWV
ZiOcrNhTS7Hxj1faWn18aezjoZgae9UZmnnTeKi/4l4SaxD4N1AetTXWtmyPBl3bWV0a79J2Tjdd
Dwi5MA9hb+mPg/lhcLgvagOitLly4GK63YtG5+AoAooJc7zPM7vGhruAvImjneqZpghUBlwr+tpu
lw+/6RRrXVbmOo+JqguiftXF9AjBnhG6YqWIesHf7bCi4PjFj2sKMd2m6QvOyP4CY6HKGJqZe5TM
1Y335AWLnfQISJIViXV+iDsx8q1w3eKOxRwCacyMy3DjUtb+t/EXx+qbjwvLJZ0vlAnShFR0NCi/
f7GoEftUAKfwAeBXeZtrswSjDNEDsABtOO1i2/W3OKDP786Td+yS+OSbRfTUzVpzHGysQZH7xUPD
eWtPvQU/zZ3nDd4wpo1Cp5XTAGwfuqkD72e1SN6+4KRmbZNIJLj+oN9CyNj1XZqCHPzUdbV4pIHw
3ElHx/9yn/jpnY6ue8MLpu+jpPka984eeT3mFc8GKDYghCb7RTulZkgyVQK3nxSlUcbjzuMrTRs/
7iHs8ydJZPZBmYTr3oeKxB0nOfcISDdj9ogoPsMVwyxJOuTXeyQoeMgcqojyueNNxV5vKlBDqO0o
RKPJN510BNm47Bn9w5hbJywo5jaMg+BCP2arp2N6Z9fDFjQ1nhqtcfduBueIyg30dFrP0JPFIUyN
R38G2U9/0OkvhTOQNFonH8RAuSVZiiqNj/dgCb9oYIFCGZvbPbTCVVa78V0YefSpEsBbbtKSZmnr
oGPbBJk8IQ8bPugIF+wx2eglpSbEa+K2zj5OjRDHntDd9dzq4dYZERKijL34FTxDgJGtz3yggYL9
EHhVCNq4T24nr6TREED6M8f864zp4oCUkr+Tevlo9RfN5mpQFEB3ukOQXePPasVGUqOmC0VzIde7
cjsKD9uB/J4YQ3bWh/Y2l5kOdjwYN00/4ezTUBkMfHp4e7M9UN9vAvTmvokm7WYeCNMIdHlLLdG8
l13yuTXnl8Irol2SZg7BHtOKe4Y4Ss+5t5rgI4zY+T5GrWzRg6ClzgcisfC7LP3mOnWynV222DcM
kOEumo9GevpT05XHstXnM28b3mGPWq4/iYNpm+E6a9PbWAOvlVT4/fQlm41AqPuKrwrRQH5HthTr
n2DvF9HFK/vvnqBiC38zuckEzUaDgJ5dhMfnFoNYe5s1PsqgvsEv6+Vnsie2lDNqIoi539J7pLPT
4v0Kqvamj119pUM0fnBbB4YiqgBZ8GfhoJjuvMygH+pFFT2PqNiVNkgud8gbWp29s5EBq7CQNAZd
QMrNfpQZX7Axc/2D0Otbn2sOmHKVYTveTCbhtL1tEbILqh+VBDNwBmSE1JrpnDtH9vuhwU7EqeYu
msP2zkI8u5pNvKYKxdZk6HJK26o2EZbZ0cOtZvGsi6bTTCN2xIMsx9+/IPFbn2SX2dLvs67T7+F4
D/dLl5PGT9zxImFoIMw3h9Ofk0GD8j4ObysZnLrSsi95tHC2wOpiDjsA0XXuRCbrPQH3Cw8SXkfo
zdXacU0Ib43/dcJMlknz8xigqsJ1EAAG6LCEunzyt+OYYm2dQ8baqPvudsl46y8bF4/OqvYoCrG2
c88BarC9HLNvqC/C+7kD5gKM5b4EAaeR9PVUFu1N0wThTYysle5JQypN1LzP69R4B0/iHGnTfBtj
LKD2sELrD6iaj+2XeJ6/TYHm7ss5R7nW+fIyVwJpESOlQMl0ruznqGItlM7gMXMLP5M/u/dqLhMm
8V07avFt4Da3WMaiQ1jlwR4yCU2gjEBRT9bWmoHA2UatLJGnAJnFsHjfl3TxFjk7ht53VmqBdHXa
rTTnj3aEFjWvXfIm+zpFi+KWTwRLVIm7YvgSd4xT2Eqr5IBPGmZe1AY7upcb08kpPDvI9oUcm0Mk
te9RJ8xj3wT3ZkkDqfV761kI4xm/zrgdyesGmGDjPqNJAnH9uqvU5mBOAVG+SgSVWFApA5Vi0FAi
Q7XrJf4do/K8UzpyG/07LplFkvZ6rJPiHMQE3r6Ro0UjJggXq9yo8bL2C8r7ummQJ8RkIrrKMjwy
ym5dz/gWLN5hy2Re5LhBt0kB853iZeOG84RLfXGNGfJQC8JRuN2dokHKvWHkGDiADmAafnk9jQY/
cgwkiV3Rn5plky86lh4CKBUTor2zOgetijTBZUl/iMcR8YRyE6iN8igocVaXRV8dFBA7oMZImPx2
2hqlPu2GInsOrfAZ12KDHQ8Zil/QB1dCtGyiKWxGCFtMiXcYuggJaI3UV9U8vTMiBurcyLH0DCDg
If7JpSsQ24smYdm8OZwH3PCzBhHcBRiyHcBurAiOfG9oQ8HkgF6C2ij90/WQnDrrIMnn9Bert7Zs
uBdXJ3Wo9sLBhOahjtFk7xpBiq/pFnfNKN4lROMcUUaSrZMR9jgw2G8MQLsN+aib3kkJLXLKJ2FR
B5VhD+Eyne71GL6l5nXnpi61rSvAATg3uMiR9+m2w5oWy2LqOcOqg06Arx2qERofUkDqQSc2gZSd
ISEQ1n/quibehQDmt5CFXwa/3c8DuQyMleOql6mzCQjCdB1gQ1GFayxC09hOROW1GeqrocaU51Kv
OA2N/kPztRffSDex5vL1jFjhIrM6NsmwbfBUjm1KBpocti5TnIuHkPxIwx0SGPf+zBL1IS5eCi3e
DR4xOd0MU7lFvYM5Q16MMVNr9WwtgIUQN5KCgu8oZ4aVvcmFK9doc86Uhg5KV5Kp/pZSnKRL/4vb
19EPm3avTiVLg049Tu2pc9fHvj73f/zx9V+woyV3TWoRrstF1XL9nblq+V1/TVXrxBNDb/zl307V
YwwCJfYCn0312gFUzbrl8qplVhRE9XfYSca8Vb+1fO3dIUELhpm13mtjUbUc/3qeupTXPyYEi5IS
LiBC9JV2g+EjK8ZdgkP+XHq2ybePBZJXdt+SJNhrowkPdh6gYvkBhJGr/mc2DDKuEt0k66tjwJ/E
zphkty6Eh9PKF0j/7JTlpe3qZ91JvU3qS1YclkExrDK+RjhcjrEe2adCQrlMBxLDVoXt6yiBo3eD
AmSrH6tNzzoI/w8delStFrAaM7bW6ifcBe3TlCTnJknmvXqcOqU26jC34RWgqti0yz+iztuZ93Ov
WoRVUk/8zfUJzOQB+7JaXuf4JA82oRCJp4EyS4FG2ITdLhAKuJ7ZTBh7PtsHQvuG4J0NaGpL+QmZ
Z4j6Za12ixwt0Jr+Ct0/dUJtBlrc+lalPZQIHFZglBZjM3eAayrF9VBxRhBo0Jq9nlSQkevh9Xnq
0ddDtTeGbbYl14fRZwDRsMHOSxFBBVqklkmaBHP2p7Ab4p2hQCdX/YDaexURXE++ERG8OVSPI82a
dI2/QijCKfKwK/91/HdPYTogV64gRCbqqXW8PjrPS//n7qyE49dntnHa7aF1H/EwMcobweGX6Ivr
w66/9JqEcT335nGqG3Y998sf/ncSCmJ0tO1s3vhmdd9QPu2sV7nG2FPgRKC46DWqYG67dzg481OQ
A1A4qFemSiWqq1kncil37YN6z67vqDr0O4MFWK6k0q/76vT1oWpPvb2Iu8KZIsvyhFcETeHm895M
0MTqBvP+YfYRokHirlmI98s40kwDEWHqEzDORtJ+VBgRXw0dTsPqSNQDCx8QHcjw8mO6eAGB1Pzc
NO3CHLoeB3aorbU2sleVQB/pzjYrDMY+9Y9Gy83UNkRIXSI4ZwSRrWyt2cW6RyrI0n1U70vDxHdn
1OUTGih5VBgcY3mD5+45i7utegHV23Z9d9S5X96iX1Qyv+wGaYV2Ju57JFDhV1eL6WLZcXmeSlgk
c4/My6/d4qEfg/NIpgihT/b4WKYpFIWKFZeOZF1D6hNjN0axGuDYXXqYVjqkW9fto23Vde1e+mR8
lkwlcRLMQL5s82asjfqDfa85gXnxigeUReER4dOibEF1WYbhqo/El1m01m1d6k/2IAHedWRX6s3Z
z60H0LvGgULLl3gXQz25tdw021oMwdzz6BK1dbMtjdoBKBY9zQ2wSDcjIG2oSYWovS8lgxW4mgQt
BGj+rRZzrx9j/3PdEK5YLg7vEYnrUZ+0cwY77Nw6+mdwgujswE0cOk98AhEN4h2Tb2/k2roMu+ou
nWtChothHejBuCsGFvSaNb3E8/i50AgbgBagUcRl8USHyWBugN6vaeEUmKmLKtMsxyNqp68zDeDd
kGv+HnRTeA/zHWwxGRDNQxJO722ndI9TAY4yyKed3vY+/CvQFK5O0kMRxo9uC26sksmSTdptaQ6T
b7Rg4s2pBCifD/aLISmYmWIO0aTGx4Evw11YUq0iXUHu6ri8AY36wZ4sm1ts4K/jHEIxL/ttMaHe
ipviq1boxQ0ylIRbY3KgDnrPgFSfIRoQERNnt0niyCORTg9waPMnVIewEC3ry2hM+vsG3Jdpl+dS
c92dr+nlxjOmPXpuSFCESx8DL9wOU8qtMFny6E1qBrwfX2eiZqVf2RDnuA+iIt3RHfqRl9QpMQY7
a70tQGARdbE65fSBLnnvFe+9lLWY+QTC0nvJwlhbhUZvHEQZZnsX5EI39pfUYVCwRVvfG+3Ug6sX
+6wV/qUuvZXXaQBoyX/f1qW8kxibDq4Yp0cMggcb/57m2v2DgWKG946wgDr30nPYIbl1s4SFHjc6
zXNvZysIj0VCEzMpQrGOCHrsHro+STe9tLxLJqv3oXTF0Sphhcsg2/UTNUTdrrxNEwCb+W/2zmPL
VW3bsv+SdbIBC1vIihBCNqTwEbtCi20C7z1fnx3i3BfnnnzmB7KiBvJCmLXmHKMPq5/00zhIP7p9
mmj305jYZwCs3UbOQoxWyk9JAj6Po4AAlYY4D23GmQsDUscNonv2rbc3JNUSKR+VdzZFbNcvrOZ3
ZgfRXWwrL/RvGMEyQ98pykB6JQE8Y8WONQ0kwmR1flJq8zEshXrOPmZazi+t/VMtp4cpysmTjLQf
otLGWzD6oLin6UILL7vTTaJwGKv0B+wQMkr05qUea/1RrZJLqtbxuZHhr9TUqIIuhFojwTHvBvpI
tgxzleb6kyWl7iDHWFazpN7nTfEyCKs8MD89IIqQvUiM516b6F9E/aGkb2IUeX3qFUIvVTXm27GB
kahp0j6d5ue4TOsncBCxr463ROwCI2jurQx4SWFwetVTSsV0RSE6METCikG6zujVEa5/mjYj3pQU
q4MUyGcrJPW0wFG1qRZ8vQ3LPtfFSFkTNXXSkn2J9OTUzvbr2BM3ojUzVl2V1A95pkY4yUQ2CF8T
JwZeZDFkarxXKuEM5RK3lXeOnsVv08A3Z7YvbfS6fZPQjG3UPvUvkpn/mVoSVUtzx1PynVB99m48
Wadq7LoHpAePKuAq9myy4/y5FHRbFuqM+dNOZxJjSzDwYdIcJlN6l5kV37UlqtMpVKFlGdExSYmZ
pu36S5WLJ3tsiCWfrF1QmvtCny9xVr4VUn1n6PXoyT69Vnt8l9tE2RZIaYgOrkFr0H5UxB85PgyK
XX8ob6qfzxcplNy6PpRmRxoOcFaw1Iei134Mamfsu7h/aPX4U09iRGQpfROdOIw0C7c9c9mnhg71
hk5DDWbrwYoq2e1Hw3A0I58fh54Ko8j5A4TReLhaN6j8pGdFlfemeQZFoD6FwtqOtAPOeqUCA8KA
6WQSWRJgnsgRCeRDEda7Xp9eZ61qXIi77Z3e5zFa6Mp2bfNRHrT6HGBhAAY8bse4tzxw/wMxwmbg
xdSjFnY7avLhDCBIuujdVmu78lFtLEpaJOGE3ZBtrUjpztn8EwZsfW9RruvU4ZGhnEEUY+mtgC/R
JBch0jPQs/DRDowQzXwM+KypoSDlQ/gsCb+/N2UKYTNxKdNsdPf99CtStfqn1KA/xmmOADphp6Ua
SQxajMjfNMfJqfuAUOEyKe+h95qOlTaYnpdGHwdEve/m+77F4L7e4wt4/HCf/ySxne5JjnWyqTA8
/MlnS9OlPc5ChsRzFG4bRPoXgl28qORztLgvAYKT8z7oA8dFlyWUhpP4eSIiHttI6ExWFl9bv1vC
ozI6HjbmsGHMryNemSOyP5LShXAaQz11kJ5OplE2YCqm34be3mFiIRh8ij7wwZiHAE+bQ+ZT4065
xvHNoJKhV23vUqKTgIwjeuja/cwY6mYarXcUcqEfRksyXRkTF5deTXpME8h9EKbzqRteiF/A4EnA
sean0UOTBvhTo8CTi3i+hXbyIcKpuOBskomeEbji7yWTJqABHS3mRO/RdmEqr5leRawr9e6MaxhV
UThqfWEMz5RW2H2lBaapC6cQgXYE/7eMlYYPivOyl8ZM4bGg2hctthEPwVqzx2S8q4f7oHznI+fD
wFbYTcr8FoID2ExyWDoJ1i069wI0lEbJ1GfLOESpPbdFwvBC0uttVsPkUpLkNUjBY1ggEfG+q82u
JottK2R6u6Ufgu9tQmdmpPqmaelzP2iMYCmx2n5FRFcEJjUKx6dEJ/Y5CUifHYbgOtZUP2ODL0Hc
t0noXrofxGR5lIUpriBvlvFBiEKBXNt5bEigH8O7INncJRbhT1DTmSvoM92Po8Swsg3Ppn0bA6IT
1Dx9LAJ2ZUxqsE4VTv8MYdgrpvmqzCI+kidBo8hsrrOiN64RjC8Rs2YqyHP0hAnlEgSgVip9who/
2SQha3sR278j/Hye3HO4tgiI3Nhs7sBlgKuBZAYuyHyVtU9GdeneVgdzm+s5u0tX/qGZ86B3qvxb
SBGFZNt45epVugmgOQX39n2Zms/hnM0fYWAA+opnzDUCWxqUUOsEPrvelGolebZJ5pIEn+HQBEcu
ofILXJ+fZlm6dtSQ4wjacTNps0SZze+IEg7tc2lkV8UwGdejHnGjFJZ+g4AYs4LZnZmKI8I37+Hi
M/Ly030HFdpLFOt+rvJ63y7lEnxkdNmUstilaVVC2TOQ6WsdZWEIbWE2IICIEybKSWy82yBnrBAu
i54a1Rm33xZLVHCSW2gESTLI+zapcEcG4mblpH7p+eD5JhWMdIhOtAT3lLLRRGvze2VnxaniZNDQ
jtkqHWW4QigURoLWP1adeIjRzDgAb9t9JTWMlo0kPdCs4tUjDbuUwX6YClh4tnpGlEC9WBshMD6X
5kILlkHvtyZRnbNt3crRxrunyu9jlpbbVOGCAsAlz8f+zFCBiCgufPvSHH9XunIdp105GJyryYE8
VZgDUYFeYWtYW2XJ4ZlNbDpZswWQZd6quHgvlQTnOr49WVGbjTSb/iam++Y1A1+HYVWMJqLtD6GS
PcST1B9sCyr3KFmfDHjESaoJkKxtbT6MynAwuLZdVYNYr2pgVNFbOSVcguIaGjCa1EXPupxcMw1n
3OgzbMKNuovqKnGTFlp0IXQOevygbWrgOxHAa5IfejmZRAX5H1rxHgl5fDBIMEg78V4gLb2advmK
U1I5tioZIWoJkC0m8psuoK7vJaU7FclQumGE1C/MlexCVJInuLAgt+yzO7RYx3B5z4ygA4eov8pW
nvq03AvJz+i0zRbEUJ3Wl2wRzNS46dTpp7Roayee0M4hLiQorOyJfyF/mdzG+ZPa+EMY5myswuTv
a/DylMZEkpnyXgz+heFRc7SEQbIYyQtyhNqgHm99cjaD7L3SBuWmhtgclaoqt3pRzNeRf2JTClhI
Ftg/X8BhUVpBQkJ7m1qrOyRkxxfao1Gl2gWoL27FQCmIxu7vU1xRpK1FF9tPJzhPeb9LlfIY2GDO
TcsKYcgjzwyilHx7KUx3nF8d6iUNTQ69phuEmaUI+3JbL4PxRBrvfvaC/k0HX2iVl2Rh4VhQGu6G
qfmlWIWj0aA+99aAtbuZD51BuiRbgbDlaAbnHUbbdR9HJrsFywPYIBo+kSGCCyJ6juYL3X6aNZuR
WAQ3GhlTytqpIjcaFNG8RYYjMzgqkiN0PsqNmfIAtesltKQzXZoCBv4PqUSoaVGJvCGIBsyPB9Jd
bxLErpcqm16HxOz2jPyyMwCCfWZVzM9ynAJajBIptVon1KZsz/QG/B/hSMkbIV5IJW0cvxDT/J2G
bsQdBuYga9sJsxEIPp8gSr96+as0kEoCYrR0KrhzTM48rwd2mlxmvbTPOfORTczEeZtwsSF51PpN
x5/oYKM7VU1yXxElegowSu78eDpNAgyLL+vSRbMXGFKlglYZpQesZX+YXzd7adJ/qmOebmMpD/dD
WIATkpi46/obDT7rYCWhjSBX/l3M5YA2KJd2sqY3p67DachxsycJMKEjBmWXroq/lUGCEe/TuSLX
qAsRWbTXgFs6RE3g/rDJBqcErB6qltWwJK9SFJN8lEw74uqWFASqFD0IBeJKmBGTBczB5VC2SU95
IcPTz+abkWZ496kjdzXe2JzM+Y1ik6SIPgH1ldv0oBpNkKh68VueGR9NxXBumY0dGIe/ss80p0Y8
tFQ17pPEvpNKqjStLGckRMrjbQL137YhiE6BuicINO1et6UT9QXIjHF+Ace1y4NM7A0CXzhHW+Fu
Lm2GCD6UNpXK61GNpQ4oeMN4HlnXLsizFv549NpQU7wQLe3DA2zbpcAVuWkIJj2cZHyjljZ4sGb4
sah+4TU6k+ZziE3VtDcaA7VbTaaptBRI0rb5XUa9fxnL4KYG/TWMfPtlBMRPRUFWTlx3201cQrGJ
mC3KCAOPuaYwJE01MMUIBV1hpujkdODzflLh7Cwqr01E7Eg4w1xJxPAHYEhIrfqgTfGfYqDHGjT5
SKy43p3tLLH3Oo0yuKHKpwTO4GLC3ZnJLLsOA9B/I4IcwV5K9onV7XOD9nmyNLdDP1XupIywxSI8
l7S8EELC2qY/BG7CtIdbOMdHg/qMFA7XoTGey1K6GGIizskExEq+ygFxx3RpYxurTRZ0F/JGrlJV
4yFeJiRBpcd32dy9zl24Mwk0+T0QHpARYA7rrVOfB06JNl7+p74mvUfrzbuqUasfdtbvai39pap2
wHxcfax0KdonPioKyDHRJhNddt8ZjEiAbe98qfRdKM8NI/PSpliR35BfioNfczSkJXksOSqvuDVw
OFJ7AF5hx1u0lMuUYeggZxhmoyKgM/uLOlaIogrVhfXr7+vS16hl0Tgf6nxmj5yYrS+DklhR4iPG
025H+5JOe1nvqxDx5RwhdizF8CR0ImF82vw0DBZHb4wXo02O/gjtTfWtraZ2vhd3SkcHAwtD02oR
/Tv5w2YEpVc12zgp3/okkY6drsYPiqAZUrqWVpNXv1gSLIvJC/5Cg+OVsOM+CH6SzwALLH4IOF3c
Qfj9zCZI9YIpuZUAtG5CO3OnHsFl08HCw25OjgpTPYc+ioTbNgLI0SSOmQ/x2Zqu0hTmzBsnfwOR
A3Nz8yzFue0mViQdaMEL1EwzuFYfaJhV0LNviEU5Ju3EMI2Mjl1bRAoNJ23HEZ0jlORArenl+dJV
XRxlfa25QSx3JzmxgLqgbkpvQTuGB2gGAjCOpgEWDEuv6KvHJDUtROAXQQt/j847o+GrQcZb6mty
swBy52td2tN1mpku1FIa7+bcf53KunQDFdCVhiX1KoYbV6OICCbzbS3BpOagAfJXlX3yLopUoZuL
IIh8Sw63WRtpIvbYw4Ok86T6T1TreHiJU73B6futZ8bJTv3BbWIZpX466I456o/6kjtVFTqyiWpi
dFDY95j1pwM8duasYvSpkpaf/Ox7UUUYqAN121AydYROWEFe6gyOeqoowyLhCH35R6vAYbOCREZ2
S5hIJkb2nTA3rmon46LXcE/XWFkRcRPrmc87KfSrvQoaD7MyI2siG9IHVSHEoo8e7AWpFQTge7Se
AYgh99lOtgtth8X1bmzM7kQySy4TXeFPR70UfzokFmcl07ejEsPttFFPRDIYMfS3gxNnEomkCVe4
iJHKdo5MIhI6nL54dRhg9Ggcm1K/hFC+TnHiX4dc3llmoYMxvKjAXc4CIguJK7hP9Hj+nUgEfGRy
x/5Uz/CUI9J1la74s4rh/dH6CQ2yed1Qq4JDr1u+BwOcyxsH/NUYpq2uPuvjOHzOonAmZkyI47R+
3ys/GXBF13YGviTqMb0Iq7j1RkSxsUjFLi6QpyYczQ7VZicbuvpSDNZZD5T8gbothO3IMLeMpp7b
GMcw7WbUA5FuESplvEO+qMmLxSPRmVrk1qmvEs8NFRYgO4oHa6T1URtnstedSc7QJMUkJPWdTGfb
prdvB+HTREsCqS76kAVtGBOzB7xVdPtGVs5zWmoXH1n0iFNFmx6nNCyJ6aiDHWUlHYcGpcc4qOaN
1N7UZKRKL03JDjP6W8Vk+Bwb0kvv03+x0HyegqQkZmMRL9rSVhV0TwHPBMfBfgAma57Wm1QiBDBs
sofU9AXKTe1PyBwV4TDquc0g5R9TTOR5U5zzxBhfIZKjO8V1roTYG2A0P5Wa/ZhyIJyCxnaNxl6O
6oRi3JhS4krC9ooSrrmqpeXZPuhpilOyRdlVwmRj2ulnZffkdJUzF7KmvIgkk080WdrDRDrPJizC
9qij+VcS6VwRlPQcjXFyX/9Um8rLYZk8c3VWzvkUEjBUeZqkxo8yyno3UyZaNrDnLrZSOxJwOg+q
q4WIo569tbag1A9MUYgbHcrImyMUhiH9D9mqo70MnRTiVdVztk+E9Ji3rKmdvp1axb5MWXKQishE
cl8TBqCoP6Kqs1wlqzmiLEgxcGoXcYu6GRjUmlo+AtDPqWGFKohVtQKNoEX7KSZ0BeiEv0chglyI
cE5ngoXt9OR6Ej/UGlvJrx7lRozeoIS7NhTmQw4ORLRo9QpLuSNi7kc7Lwqavmwe8gRi0zAUyE67
+FQWunWIcwqFSlS0BHuGXjGq8jXMixc2AYFJM0PwSSg3EfLzczqUDuL2jLzfmISxHIOtYETsodGt
jxYVlhCCIJGxxKql0k9p6MGjWeW8M4s635XRC8HgpCn7A2gZIq0orEYXP09CqCo9JC4rKDf+2GV3
dQI4Kt9Glpp9EJrSbwTyFRw/waVM2sHNVRHvdCXmbGRExVYfMXFIgyLedMLtKXW8JkVKUFEjPYmy
Le+agPOWqSm+V9XKNhzt+b4e+/zmj585TXm3D5ldUPKZbkbox9cxiTck5LzVRGYcCyxjSPNkZDQR
NAzZz9tLlwPP6XXmDypg2KHXL5iO9IthJ7+yoEoPhTVJV5r9j3ZK64NyXX1Hmq4FHZ1Q+fqRa469
marMPDWq6zchoClcmvvefqDunYAp/EyntvDoGfaOtkx1hjI5j1RGLlBaUeIQC+glcRSejURcY60o
rrZiZndp8/y1QsDxlqAReq8Rgj1Dy82TJBCsSvmguZFGSjGXnQLAxsBOogT9WbR6u+m7qdwM9Wzu
V8OFOjCCUhtmlLSKCg9LN60pwzpXPZdUNZCKM/yY126gkicr8q2gYdWEneGmi5PaLJWaSpS6X2eK
/ARUvzFRiE3L/xtzvrf0FoGtYXoAoJcsnclnjk7xbozHmx4w4wz8+zpURmgaTMt8a9qlAyFliV+M
Lppfr+DPchjTKFvUoeaFSOuPOQOmPXZIOKpAgalTJ+/Bcj4x4cgRTCvdB00fo0+fxj06RmnLMJLo
3alymVTfp7kYLvQNCCAYxpA2B23HsuGyP5DiamslyT3LiDVnWIwkJt6UHRcHil3WRsJ/sclbslT6
pjjJkkHxieswkYNosiBhx35zqvTOXogvA314/Gb8JjSJbe+RGoRCGrhJXzAtq4ZfFDCT/aRN4Y6s
A8tRytok8Ac5v1BbcS4H5USMeXxlnlwyFYDxYoWAakk8LzCLQpiuW115oqDfU+mmxrqHajw9abEW
3wecsoJpQtRiTo9Do/MMOYKhoChOXy7Ds0hx/Vk9U1zAaBQT5zwVRJj5dYcuBwvNpITqkyn4pUh4
M03FXiMo8w5W+ccQiXaQGBff5UPpUIgjVioiuBWPommMRNyKlhNTZ52U5eSZmXIHJYpzYgXnuZwM
Bn9Ksq1jwNBqYVK/y06w0lNctIR0jhiDCIOhREgT61gEVXzrqWc4xkipt2nj9lgit6CnadyVVgtU
lwnXuTbUV9/4MQZG+8Kf9RwN1kC/AvKaLjrUBcbIvFMOtV2oqc+9KH5qajXc+ZanZnbD/JkJUOnb
jD+M7GEOMSSPtZfrXfmumpI7ZNFjpg65K3VGe5uL7KDBFyiIx3LWzhzcrwG9AykdrUIupKZGICsq
VblTtfhkTk+dhgB9KlKbE2Q6XYtwRKBlDO+6JfiRtr9VC7GXmCmdU+2nhBzXC7pgS1Oi4rLZmVs6
mIEzpUZ4aguYzZKS+C/Zkgoe4h7JFYIk8moeXMACVEMCFMzprAUQjETp5Rkl2HY4EUs63J4CxEon
XQPNHr8wdKq2iJlhJya17HbGvLd8QatEMgQAt+wZqfR4srVxOE10isZGF8duSKpLjWDFIzftpymC
/CQvVKx1qdDL/DQkyktQ1eXOF8V8DDRu1qVxJrhtlMg2iNPmYkoUtg2Mtq2OTqBWyH5QVWRjVhSg
nO6KhwH7EJ1k/ua8D5Elxra8Kcwcv0IyK0/EvkGyNrGx14GlbcY8HEGHAJ9a7GU57dXHmUjnwb9W
mm+8N8xXQlt5L0ezexBpVJ7MocL8PpSb0pDMkyD/HPsKxcCmmC8qSZn3Iv6BLFF/JDHE0ya7R2DW
wfU4FSXELmAsqpO0nyDG3kJG/h7tB6q6qNe5KM8msRvZkZYZ468sIs91fCOridNcaI1b2yL/HZn3
x6qPGIOJ8vQQVZdZgyuDUhp1+ZBTyLRI87LC/onkVvUshZwpKUN9dHyRGK3eBjXFp9Lq1UbXOYxr
2Vj0Ku2p1zT4UeMD8jx7G8TFrxjSPuml0nZSdQXKBdFrPgCppsW9a2ukIEQLJNrqTzXtopPtZ2fQ
8Ml2KLHxagWjbtF22DXsgtQv8Rzgez8yTDK2LV1uqqdcHVoCSr4ksrV6F8Gr2q0Yz1yyiH+O0tZJ
uwwKHD464sdsa9dkVE+iQUjORHyFapZPXWpVLrGinFAh7TioAkgIyqfWSUjI3jQjBXPAOJQVh9bH
lg6LqMm6ntZeoQPBN1L0qfohvqCB9J9FAx1J52zv2AaKlMhMqY3m0wfS8IoMeZLMJONCKYthvwrs
rpFVwmLMP1mFLorrppfReclIhkL1Ts5pGlPTnXXCx/OpIH+R/uKABCGHKd1W/V4MsryXSB+PmsLr
i+gaUpDd4Cxp9g2ZDA1Yu6SLzV/DvilqshyG7qFQ66sVDvW21qV0O3TUPwFLQBRMiNwOE9BjIdef
KwjBS6xhW86Kt4yS2gY7kcn5pYTuVxIKT5z6MTIRTUx2Xrl7O23xvRgmNMbAHlH0ZellzLtfY6xQ
lyQ3TUwm0UG0SCozIbdDg3yttdngtiW4O/oWWAQLdWtYtnJhgnJf+wqwRb1+D4R8pxZNdmt1dSei
IbiA4r5NHUlKQk79LSfC6RgGGOoXeraMYUVm/rdoHoc7STPlQz03D6ufgGiPJwSexaFtGRdpWvwY
10UPDMp4aTUzZWptTrhUpN/6wJUiC5OKeE3bxm4D1tCi6+QYqSLOedt+BHXVnkhTXgSk+v8novyB
p9VO/xMRRTNUbKb/NdT5uf0I/42F8vWCf7FQZNgm+BgtzO2KrmK5/GahKNr/lg1ZtXHrkx4ua2BS
MM+04f/5XxqwZ0WlCWzItrHwSv6GdDZhpWDGkxcvtLliVP7Fm759GTybf6z/m7Way+a/Wfv4ahp5
4AsuwBCaahviH/77gvpOyNBmuhiKBCaY9u1fsOa/LRpmh/p+tVx8La7Gi789QUtp8m5Muv9NQoJJ
YWKuoujAWBGgXG5SsjUGm2GdPuy6QjsH05JVNEm30FQGojBxddb4CzRfs4AozJ9jQcJHzkSWxK4p
8hpmILuilgxH0shOQW5BQFKNXoxaCHVSGPBDGL+HEu1xJTbpiQ7RvtSwKCXDyCCmw7pCSrpja1CP
04pc2gz9IC1+xJ3O+kuszM6L67ooYcyaH9dFyHppf7LmYsAr1TZof0rjrxesZ/KvTfG3t1lf9bet
9IVtXgIPZMPyomZWvC4Ol1n7YoRAw2v0b+uiT+A57ZTwaaUtffsiVv6RvABj/7P7tKEltXF9JNX8
fy2CsYMqu75yfWh9+ffqet/3x+TrC9f1/2fxv//09Y2+3xd4mX6Y6N4d2gGvjWyR4bAu9cvquvT9
ALDFv+77fl6gE7PGyINnf7/k++H1JetqmKahI0dUYv+zJ2Ojokq2PvK3d/y6d325Hph8zrrIDKuf
q/Dry/7jO31/3vpe//iodRUPBe1hVUOp8B+/hz4QW39dZ5qmArDt/c2XPSH/NikMWszeuRoNVmqn
kVXHlDHEl8Pi64nfXoT1KV/vsS6ur1sf/l7928Nf3ohuoYZ+La7P+sfbrav/9cPrR/ztW3IlZBhn
Y5iENZmj313U0as5ZH1mFUjoJ22AJ1s6Ev3max3X7l9PWp++rs4SxNfhYX3pesf3O81Gy5us6wRW
gV37j5v1ifnqEPl+jcWEAyMg8L86lK6ilKpjq+RYx/TvxW5h5mULZm19fKSGvS1RJFKdY9agKwlh
TdQiIbVI/RZVZabr+kHJ8VoRFLF05JqzORHearYSPetoRGiyYIithcT9tagsdgSdrQmsfcVWr4vr
vWFrnrQ4QMa1EoqXm/WF6/PW+/72Puvieuf68Pfq932+mvROEWNprYIZ1Dft35/M18Pt7Nenecm5
kElTh5VpgiJI2x9r/ux6I1ZzHOkvC0BuOR1RciudgmuRo3XwWYeFk67RvNnnS+FnqlCrVk8EoeCj
+nY6LDPJrJkO/9DW/0NvD3Kz3BaUajY4j/IjjA7SN7Mq5sRei1eCzlKuE4qxD+tKeEFIboAfcJMa
SrWjD/SEzHhA5xA08tHv/SfSB++bCD15WUP+baNaINWuou26mtUVozV+hdrDn0USSzanOrTZJsJe
S78Et6yxgBXLhTlv1pXtBWDRWxKqDkr3oov+Q1idssuaoDpFsP1OdgP4FucrVwhZ+DsCph79FPp8
SRG6WnJcbLlqjvqS47IuNVZNyCfpx2I5R1tRHZKj1lArWPwta1Dpl6dlXfy+M+plWishJNfFefQt
//9eXZdwxRGQlWl3/XIgrTdJiA3LzJWDbaZTtgkNmY5zcK1kKjVGbRBARu4OI+2sURzUrQ3K0B7M
WXdT4V587Yji3/fGdf9a76sWrLXZa+Ram/JJKorUI2GQAJsF3KzXZLQjnvzX+rqEnhJQ+mTX094S
6VYy+/GYlObyD4syIVwnRLy0rocWD9El5F8ZyFDPNbPV3MbvKtSw9AiJ3iSGHM/NePxabKslhlY9
hPNM6afWjkFtVZugXCCaBG5aYW6DOFGsr5uqWwCzlJS7GIEKtgsE4/h3IitfYtUEanCm2PCogp2E
823EpO5gSwRs1Ed7ZbpvIIo+YuoV4aF5HNFCeZ2P+AbkrzO/pHvpswi9QCDsdrDksSsmv6N4k9yA
upTBG/3tEoO6TH7om/tLlHdknmnNHjusHKJTVR26p5GrgkUOqFOb+9xyovkukG/K5Fba787/6KmO
ZU5cO4JqPRGv47Z9GUJyXlw5/MjEGbJInh6t8dRZ+zQAMb/Fh2UUb+F0yOY/qkoUJhWW8BhB7goO
BJzJEtZFYF1OTwF60J6hV2jIwMWpD17NP0Z5mPRnHbhX54J5qeNLYbyEwqvSM90JkoxIyNSScx5e
avlQynurZlLsImXQQm+e8YK025I8RTanKuFi1DbYBtPoQqRNZx8kciFnR/ockayawKYH0K3jVpld
3tFHCpttsnwXyo7UnSfrIU+9oXvF+4Xd91a2v43eo2h+MjEYlxur9whuoKRtjtscnRjubfhq6FRb
+P/JA/hv8Om+fBf0R8PaN5njW3vxMVD1ywsPBneZHNTknDUHgh0L+S60nYZUXraveIrEy8INvxHS
TcO5sVF6btpPNXXkt/oFjfwo78UnciGF8dqViV+zlVLsFa4RupG/KWwPW1j/Ep+QagzXINoqz+0l
2grLDZia+7tCYNw8TMZhFF5JNjBVpPpPi50lPQXFxUIYG+0LoOHz2VJ/xiQDmJwmOzRrEJLvC2mL
3taqvXA+1uYt6U7ANHoI5RZaoDRGtvdZBC9acwnYj0407tne8byRkbfx24yNRAkfTvGWc5jEbjqG
RyANgXDpl2u9N5cn/ZNjVtN/h7OLnBmQmdUelc+ivs+TQ7lkpC0bjO0ESwmizZG9UzX3FU0RycXM
LSrHIAGRfNkfRXfSRweIRpHvqElQFyQyJI+x2rg5ekGIhBYiwr0ybuVz+aBLrqI92SlhEXsN9fAh
a0nu2tKdNYtTOrvLzL89m8O8Ia+WPDG0B9p5TqaNO/4Yn+mFI5K33VS/b9UDsSpUjs+LJDbejR4/
Eyk/8sV91x6GmcDSjfIn/mFIfNWRvFRPlbeD+jBkZ9PYyU8qtW607/klMq/Rmw7ebIaBfFxq5HgZ
321BIefsB16m3EoqgHL0MNNRnKk6c9TW8QEjOO5cJKA7HHWA+0mnG4aTGmyBOvsApZMjy0D6qZx1
IF+kc1z/bDNCALRNrDx1FvF2lHf3kMpmqBa/AZ/bz4itdFfcIc70QWNzbbY3Pkx/3y213fCeLP5y
L0YnRM8oI3PUKd7oJUOo7uA3GVsZ7Td2X8mLCcpMt2zzO3Zm82LfiROxtfuicSHhYU6wug35bxtU
eAH5uCa6QszG6Jbcvn1m4kSSV3nq3nTxVnV7E7nlvnvA5A4oDnoS34vA3cVsbN3Vpcd38hvPys5A
JAyxsZ3guXxtEGxEnrBPADw615d3hfqITKiV8aICxBnOPaGd8i782UV3M97s7iB9pPxdVSujufKa
6K4nUp6OX+xEz/lrdsEyf9WeJLedH8JoN2OCqH4IgQBnC2xtA1+HmFI53sJ4IIlRGc+SRrHzFEC9
KJ9RVVSWa1K8SwGWb0YwCfeEMCjYXOEWQw9P9+3NfkX4av8qXsxTqu3HPdGdj1TfSvr+9zNJwRuk
KeOrvVDePDlHi+D2FjV7B7lu/CYLgsjdiBZlb+/xjrJj+JFDoGhCk5lRMEffuZSesPJ285M2H6fp
fmBS2nzYMrmnXBicEL+5zp+McQcUPYHRDjAQrXh8wq42zUfLgmHUOkQEdqlr0jrsHoP4c5jee43p
Q0N9MXzNcB9SFFODax+inWVF3gkoYamXWg/yDAkGCdDZGPc9Z5boiAElqpAUnBXpRAgSWwhHTG1t
SPmLRkKANilUBtJoKWCyrGz639YH3/IavkXaiXdPTkxoQvCN/QYJffhEnqY3PBAto6hb8vIIvU+7
Tc48eysqtwIy/1OBEeGFNRW/7RMKC8MxjqqD8G9nOhzqv2B6l6/ltDVuiVsftHtBwPgu3uYnuo+1
+3/ZO7PmRpltTf8iTjCDbpk0W7ItWbZvCA8q5hkx/fp+kPfZ/rr67Ojo+46qohBCAkGSuXKtd1De
/VU71xNsw6WlGW7S2+J3SXfwEpziyBafAVySgbfgffEwhJcBirC/WmB8dlaP5ne5CvbB/lpfbjBp
HuLWArxY+2RYbVSgzrwQXFSjLO2pwQTbX+Gca0UWEhtW6GlPX9a1dG9fjac761C05KPykK/kIzAV
SBjJWe3nJya/xBd0daTMqi/aE/VWjIEy1RmwRzjppcX/Ybpn177wmm6toxKxVArHP/qG28mwNtEg
WiK2o4GmA4JtWMFgh86CEAo3g84LehcoppWFq7C1i/dmWR4id4D1JS6D5onpUgENDqnw2hvdaKM6
nY0lrUzyX/W6/AEBE8gukvNJkd6eEAxyQRlJlzX57f7dD2xlBxx1ZYAIfBC+xBcYm5grNx8AHd1s
UzwCCn0Uz8EmgQrIkGBBsPPjh661ijPlWM5qGT2ab1BpeE+6ZAkEOZvSB2ftAi6HqR4imGMz0wpN
wjabbZEVO9FjA9gGkBmXHeT93M7YIJ6lkxzY3bP80jzkTu51R21H6bE7JlvdVhwau3cDfMlFs7Wd
smseumO99pfveABNu2lXPSgelPpgJfByEbp7Hm+cEZKGlwNu66fWZ8ywvIkAYcyf2aOwBIuZzk7z
wrd2rWHr+jG65sbfvDcfwy57GEAcW+aS6GMH7nAXUgf0Gq5jYuPq7lC5szA22vs2SlNO7hT71Ft4
kMaO7VqnYHZKHsqT8Bo9kXX+iE8LKz4ZlvineuldUCkWaKLEat+Ciw50zVmcFKBPBl2AwzJrLYTN
PEaNCz0ZTYcrDM8lBUlv02IhG9GH98fpqYaJZpfr5EFYaY6x006lYzi+nUP3y+3IM94EPts64V7H
qfsNzVl7sASbHgqFMmoqb4KyArPM4PKW8auWwZKgZJ1uaQ4v8and9X+SB3PZ7aqPlKiHzNer+Oc1
e4ieRtf/E77l39lK5ErQx2hbbXtD696GAkH/+Yyclmx7t3fxHD1iXa/Tt1gND1VkncRr7rCjONjj
GQDcYJ0Wn7f3VubOJtvqMVuZH+q5fhsf6AjpINWP+i3+Uu3+YZbhek62yVY+g2k9Vo/qGWlWm4u6
lPcsbdzVOcBnmdj0Pl5jo0MSWtrOWOl2sQlf50a3Ei4DKCsIFGQrWqt6RwHrtgcBw8bByh6lVX5g
SNxUV9oqfh65tZ62sdeccR+mj2kvIKiKPaNTcr23+/YSH0IIFYwuPEXOsM24X7FD9afVN4Dqo8JG
7o96O89zdAW33V54j4cJm21d2prMUbg0qsXHALXoeOAyZnxOn/Gz4NsxRgs9wjkeFAp1XGoiQtA8
JsKniGYU3ajmDWuIETwtR32DPsh64IaMD8N3/UZ9GoE+j/aen3pC8i9Kh6NdvAiHyQPIu6KweIul
VQPBFEbla7IEc7qO1lgs4KWMea+rbIS9sgeP6BpP2RXCtoZF++IbkjLVQeRgICgdk4tpUG7zwsfx
Cb7hYdrdxsdkX28JKTSYuY0lvoF9cbuVf7xGjz2XesDOHOdgpydU3sSH6HG6DPcO8N5LAEOmU6nQ
RjkX1wAIMFVpS/ukWsVfCrlg9CKGwc8eZImtvrTr3BlmOT7zoz1Um8UngjaCYPdP6F+YH6zVb+Gr
tusOFN0562kXxHbzhPbGrba5792zcRHP9QGrXhRissc5PniXPqt3ThFnskhzqms37iZEVa3uc+I2
zoiRuTOeJThCq9+jQOOMLuqbtYWti/vZrYjwmGs+KQ+mE1j4DtsAedz6QF/KMPk+ZXsQJs05PdDl
pYd+z3VNVqJNQWd7CyzpIG9CnlBCIFt6F9cpENsdwIg1Dz6IC7yCXTxGVgPdjb5cHMQlungr3Ge0
U3CpPYzayFdZId3YS7D6xATE1ZZDyJg2PEJDsAoGvPjAeQ+zIw2GaPbgMRu7VIw4n8b39Nb2tvYN
of1gMnbH3uIhv5Rbfd1uw8ZePMlo+RjuLXYZ0uQj4SB5GBrteVgpdM/1GkSsI2ylZ0hgSyJUvnl5
NB3tiZiiv5rzrw823bZYTqvbtaOfWGGNZle2tIq9+Dl6TB61be71T14NhPAye6omGJY6wBF4Mh95
Zv0XcovcQPWqoNseueLL+DF+lEcIvU/ZQ7uDx/NgfCH8dDKepUOd2tPa30AqejAfkRBx4rfP2BGe
hi0GTp6ymv/oA+BlgOW2/iJ/pEdBQ7rN6tMVdjJtZwuvYroC8ZMQQoEbsl7NcM9II740/g5zF+Li
jb5JXIRpSO+umS88xp70QJhJq5XP2MOmVBytol+jGLJR14vJwbdEhhNjXMUxAomAG8zIXURN1Ti1
J0zngg0kgRFM66l4Wlw4ic9gSYAfg+K5a1EkHYGVLhvwX1LmR/e0210T4q4OcV/8bIN+NHt3kitA
H9CcKw33NWlOUd3XfrJR2Kogax8/MgshCXUXorgv7kIUvy/va8HYmxYIKBXHYVJR9/MxxXSDRzu6
dob0nOCkvQ4pjVfIHa0V+BVS2xhrCSpo3kXbRnjvSOZIyEZSUnGrTgbHJxYBKslcI8QtIqFfSUZS
gLUKDjI5+WWdBkyA5wVTFx0cEah47CPrOZV3X2saABkT7o8yLOZNE89ZfWk2ZSMBBED0vprcjaXD
nu4yxTMsR/pLjkwymOY5MGsgywEatH2eP8EIw7Etn0W3cLa/bUalOtYqucEICuxGmjcNCJ9vwhAc
Uzsms0MN2RcZelpIRF0OAQUqFOMIyjN7SNL9WOqEQfMZk9WiIiDGsD+0hFJ+64MbHKbiQVbwYtYr
ATVgcwVqI6Xj5JyUAI1PrYA6bhiU8sfM1hZzLcWYyyP31duAFmARqSW96ZzSved473nd+xocQYp1
fVVtMx+4TKyQ/r4vxuhWbeTZ4u93WwkHbVWHAeyOsSOlMjvgtbP2WXcXQJtf3reJJYmrrmcGds+D
3hclesuye19F8uOxvcE/uOdlf3K18my+J1cRyz7UhRUmJvgBGXg9DnNmePz3mjY74ty33Rd/vbzv
d/9YAmMBrZd8fIdeRaK7uSZicxUHE0y/QQeQ3HhURcaZViq2UivLGwrqaVvyuwaSlJtx9smrJHCh
cTE9ZP66vwWxI98UeiKVrHg5V3EAu1Y/a4m52E55mGCRNRwLEaKV61dkGbPqZnRbSbkdbsAnvU7Q
q80ko+5WkVXnbugvhgwT7efV/Q0seg0nCsjZ/2Pj/XM/r++r3eAucqPcKhM5VpQSGVZIIrfB7IjS
IGNKbey+ft98X+TUKjcgrAtuKrveX/6+W+HzOswCWX9t//kW5VbX2Cv++8N6nz+aNwAUBdghG/wu
OLhR1PbRYvYXQxQDb0Iymz4iaFxenkEfTbWNoHayi1jJW5Fq9bJYqOvf9+5rwWz5asLORYxu/oCi
V0gr3t+6LypZ4KapTVpYBbxB577T/UNkr1GHku5lxPl4g5Gy589X/W79eX3/wP2j9y+NjYRh+L76
+30/e943/n789zM/X//37oMW5F5dd89/feR+wN6oa7uvyWn/fs3vfn+f2T9e/49n9nvoCr1cCDsx
lef5ut2/8h9n/49f97N6/6T/e43/caSf1fsOPz9wcWOeCZpQ/bkd9zP5j9fkfmSjif775v3jyL+/
868fcz/W/3EGv4eY3qdWPVOme4NFho7c3PmDI/rX4q9tf7287/fXNmoA5LX++hrpXrT63f2+9rvP
/SuKSmcG9rvP79v/07a/D3P/ir++9mcfQ5meWupt3m3+fT9m0UE8Fsuqif9lTzuPt/d3f9xq//3S
uFc46Z//5WNr3quqt/n9n9X7/gW5JtnU4EDNB/jrK+4v74vfr/nZ5fds/uPn7kf6ffc/fs19v98j
3T/xu22Yq2B3QM3/d2P6v2CP8CcSkUf/z9ijdYpKZBE1/8Qf/etD/8IfmcZ/4RepKIa5mN01/g0+
Wkj/pYm6BnBNNPW7IdI/wUe8xXYViQHOYMYl/cuNafaT1w3Y0KAo5fs3/r/4yWum9Bf4SAW/ZCgL
TcTwaHZ2WHCof1oGRXqkxqnUhBv1dm4KdDxGn4h/bDCEeR3VurFRrwJ+F4Ecrgzob+A5G9eskBtT
k+hbH8o/U9WS/aCaDOczql2ImHYf4f/bgDRF6GSBFAhYfmGxGUs1o+DS9FYWAeLGs7KUYu2FeZAp
fQVKbzwPlbbDFgK6J/LBT33DLK3IYOnJkugfNSSoF4McLrMqJSCtUAqtkYdboXOM0WjDjDx97Yuy
WvfDaDGU7YY0EV06uqXUx5fFiFVsYgajk6Zl4iBTCLBTTD+EmuhICtHIEEpN2zVx+mKOwbQVFaRm
c5k5xKpvmXvl8EJfe1SKbqA4xzyvjwjhIp0HRtowpnXmt0h/9eBiYkXBJnmu6ac3eQdNQzm2uek/
lKRsJ7+DOTN2+TKIUPJfxPUFBSDVwiF9jn1DcamUKkUGTYnW+MMwV4lds/Grh/ui1WXERqvRRQOM
c+BqpHLvjTepgF+I62wnxIqbxYqwpOwqUQeAmr2Ax4qWzhLizLTUpH5b1qRaMB5xK2nyXYr7BQym
gFLPAsYK+kUzDD/mB04QDNXxWmPPIC4UBKkaQBhmWiz1YjioQ0vVBTUTxN6GY512Bt6T2NV1RYtI
k4BcSKwuoTVSMIuVxWZCqiZiGo6wvVuWzSlDSwn+fr7FHxIX8zpOvVDPF5bSF1iZLw6mRDyVK+cJ
VTV4GmkEwVhfxUVGRr+dTO6gYGVanF2iMEBiO+ycIii3g0B6zJe2Sd+oj0IPmS8ESGp1ha8cddkn
E2OY774WYvunQHm4IRAeLYyIlGkm0iLjG2Li/WDrepk68ig0+wSGSqvosoPVvNMOEVWRW5vt8kFP
fxb8NG0M8Y6I0l1SNlba1KgmBeUhkPM332+wpfWZPMgz481kYtn75SqrzGgFGxXmdAg/HJ5TcSy6
FhHaRmS6LkPwnouGCVD2QJSeDBKHcji1B5N8mKTI0T5BN6sJMJEmbCYhJvSnysCKCeGHtZAkmpXC
sPpM8tbR83iXlXrzNDYk96HRBi7ML1jJlBel+Kozn8596VMNC831fSgkArSmAwH1UaikhVXkw+hM
4g0Ou0iR86bDbhSHh6DXF5s8ix6lBmGUAddVah/Sl5kFmQOBG115zd9jx7sSIBk5hnAbHWURkdWn
loihbWMXKrzB3k+RC8viwo7w9nWn9qYgelB7yQjGxZSS1srS0ERHBo3vYDYvyOx+0W3QHnSnSf5C
3PRU3FrBW4iIpk01RY2xNC8IQ2GcW/gQOjFZMhGYt9RqukCdx/Q7D2pnLIujCFkcXdbKGYpogcer
ALde1aCiGMYSRv9mYEI19o4UZZ4/RLauogANMhkA9YQc0tifuyInw81EAyVJfqJOAsOUe0eXgd0A
pvyUleJFTpEKz5BU0CqJwBu4Ohz4QbfDoWoeAvS7FNJdVYoYjUjbVnO7T3Sm7oWSkan/rMM3A/Vi
76pngPl7+TsX5pQYknLHtiU/OjC7T5rqFUOd2E3hySLxmhRepEqQmYqQBFYD1TgkV4SaxHQElPSn
CvrnSreqBP4FiPLZ3A5BIn/Aa/42bJOKqupNCT+x6p1FJ5LPOq3WEMU7S277PxiLRXAbiq82xfq2
rH2qd1h83+g1HQUXOjKWagLPJl/eFki5QCE4BoWPzFsoqVbgP2dB+qfrEOit1RFbI4lK5lTUx3ya
sBqDy7Y4hSYJ9VCbLgtVkLDC9p2xllcV7W1sbg962ZyjtHrPh+jYpH5rB7oQrHQBIFg54XwGVOw9
Q7Z/g1AIc3EZIceOLFAHPx44BUlgg1L9kBsAKEBX5d0G7qENLw7Vh/I7v4Z9cEzDdNggi/igtxoP
8qBs48xEjZycSiaHtjoqlHY1SvVphzZDSbHfEClI6aZykf30PU0pOxrBiJgCkA3Kg2OpgGjvlFdo
rDIS1tFlEKG3hze0HF9LkSpmVc9EaphVsDugslWRQaoVvnBUxFv/5vfo/aC4W4llZCnN9Dzl3Z8b
dVofjW6Fuf4MaQb6KNih/KeYUD5p+4W5KtsY7l0TGK6eThssB6n8ma8yimy7wpjVfQpt4Q0h+IgF
wgji4sFsW9BVctTBnM/drqy/J1NFEi+Oa7flWHhVu9EMe0MP6iOKon0ngaaQ/AFxq1I/I7XzLPeM
rH7cXlWt3pp1LDwohuDhp3cItI1f4chQ5vTccaT5aO1Pqz6vA0eWTd9LkX+bhJb3eD7KJOvWychJ
Rn8QEv1Qbyb5wUg9VzK1iYQKerYghdVkXW0vXmNRfRqDSt3fQqpY3VigDxk90/WYDd/e6Ejk94wb
bTps88V0Ho1CJngY3WbUD4ve/MBK6UUX0WBU1CuoMTKDaYLZcWCrGe5E8vhWQQNxymQkqSpLaGgC
V2kU6Z0woljf4osRUcmsaka1HN6CMxryW+Z3EDuzjhSLMjoLg4HD0NDRQc1nHUmzMsjch/e38azy
YDj4ZUA9/eZRndaoVDAWqzdP5xaPmUwoUxnLRd2TbG4Kh2hpqy1iQHldfu2VdL2okMi8RTPcQRdf
0YF7EhNEFINS/apwBalAJEw6KahbpmHWQRQVNFq4vRnIeky6AY9mAqwBtDtEfEClqhFABE0Vuq5Y
ut4yhtJSlyxqfYoUumWEkLt6M+ywyj7lRXpoEY0V6/xTbrX3oHkZOn8rRxIYc9nV1Fkk2jz5yQqV
onOHAYd7o9iSA56AkQhRCRte4o8pyfZGDcC0rz+mGQBUDcdFqj5JVbCXzeIbvdh1g8WZ3Eobc4zt
m1ZepNEEQ0MTE/FCsWA/0xq9UpzCZScq4GqI04EQQrq//WnD5rYsGtBPiBdmVpAWX4O/GZMv5TYt
wwSSkRQYr03u76H+fOuGLGMOZFwRTC37TthDoydxHAM5SbXFGwr9PowSrhg2DxBltVWvCRDezPw4
wm2xBd94j/Jyi/zhzSFA2AelJrsmWjo2V6mANS8fQiBC+DzYNFiQkp/TIvUmfXo06uAz6Nozeokb
c44rxUrZ5N+qEhzhHrRzKtOrwugwmKgKhk2Nyj0DaSyrttQI64IevBA0JHZCD7KXUCbHCSp6lvuu
YK6KbkRcy819wJADkBytSZ+NmHqqFIhniICAVzK6liETT+j1rStTX6NvNtjtcJkysFAEp/7KHADh
GYa8GkIZryxdk+yoXSylRTzhiN3DYk0o9UTMBKyyoCAxmSIAull4N5QuaT0r53aSWy3UryHplq0q
vy8S2EOB8GmEJkqZUwVqgJI2eNM6mDQnVdR1h76J1RTmakqe5YT6qaJrJ6nOS7tH0cHvmr3cxNKy
Tbn9nV6vcjVf1wkdnRrloxeBWsLmowR+gmp/I6bUu5tgSZMBkouCpBWKMQnVOWMYVjNQ876qmbeF
o6JkZsXz28z1IUvd37m/jiowviYE259tv2/IXHvRvr/+Xdw/8vvSkOHOSmO0+mv7Pw5/3/l+Yn/t
kyTxVpFvOcgNBHLc+36MsMj43Vfp97GW/D0UUmvAQPuQYN3faMXtGXP5ErAfP+m+wMzwX2u/2/Si
+ec2dJDCDeISmu+P7uJmfmT3Y9z3Uv/3XX+2qRuROJVpMjLazYx4v8Pesc4h4x/5oYMnEED7+8b7
PveFNmdLB73OUJs8FdjV2H99/vdllwDkuqGqYoNbBkf6+w42vKBnuEJ3RPowp7DCigKAlEemc98G
GhY1JGSWkLeLfK8ZKWTdfd1RX6MgnQ2kdO+rNyE45rNWyW1Z9eFO2CN2zWgFJZH5RByf0WvWIVVa
vstIvTFje3iDhvkMWONQ2FVvd1siF1BdZ7BePmCa6UJECi6++MLvxcWgjEh6E50kAH1q9mzuUACK
9Y3BLMiOKEvHh8UDtc3pckOHyXhMT+ZRGSbrCxklGaeNEQ60ldnIR4sW8mclDJ4rzy9zFYrockHR
FAA2pghAD41V9EG5WcxcFF4ovkEGpGSWLduvXLOB8mXYwapO0WG4g7KEFTK0OMpnsyeF2lC0Vy50
JeTyPApdDYVQ/wUUxZYithQ6SKiijCEDMn6GfXBjSNsDT8be9aSqm1BaDsAMVVfHqjAL7GN6MI8T
vQX11WV780QJ7DCT2XCuxD4FJLlRFrDqdMdSA+kKgmQK17L8CnxhELHCGyk+7lkCXTIBuV7BfKG2
Cr7ECjrq7HN1HwO4JYXZRlgtbBRWRvRdkMIC/Ec/Sp0+EVYKeKWCsO4mwkMCdaGefPAMp+Eppoj/
cWwKD1XOaaVRRt6mz9k7HXR6jCwJTEYKhqJ6DEFJaZ4/k1UcUDqWTJBrAQ/5WHivxuIw2gPQTn8U
LAFtBy+7OQt9A9QuCtBtlMEJWx2cJwOsfObEH6qFa5c7vmLa434xMQ12i33bO+MrdR3hHcLQLpAt
7fEy2PIBC3bwadawQTyJuYviMD2EVWUfq96qV6ZzBFrM5rkqzbKgsmqrR//bXHcW8kIr9c0/mWsQ
Jkv9GO31tf6NPPueGUYEDguAyWd0lqql/y2AxYcR4NBU/WPggi2mZj5fAAX8Fu0qtGUfqoKlO1fx
CBrQ1o+MilBQ9LUAGqNgMupE7/7bF/jJo3kUO1ejhu8O6toPNgtk9WRL1o4kkRBwNLwQnUhrOUM2
Kc27xRmMx3sr2J6YOIrzXjwcgqdXzRokh+Lx1pAox4OLSovK0SgVU27DZxr2umXKjmQPoKympfQE
Eiw6+zvt4ao8PSFBLdjXtnTrzxJ0U+EAcHCxqTFApp1PsYMMirQFQsmUlgfvcQiX6VutYBmH3IlN
NqfpAUskHZMj4Ro85ofRbXflAUTItErOPVoJ24geZzltqalj27tHQmuL38u6OLckk96BVfz3VhIa
XoCgDrBOcilPt4InwKsQIEBIzQo2eO9VZ743PlTLCoavRVu22xXyCTkGWHb50uyYociLF3VJnoVc
jz190di+9vFu8Gqn82TNih5u+/rQPrfUyCOcxvaDSht/iYChgHrwruq6XqEHki6ciAq3+9NSroCM
FnbKHNUyRqe+fCXLeoU7yImcD+M3qjlNzKmgs4X0LLIJe+HBB6trDRaNJ5sfZ24mrQzraTvYzBez
ua4l3u6BAiU+NOlDme/RWTfIcWyCbCtutC8BfJadrKdHILL+Cs7QpK+Gah09hEeA0ohBF3tkmd5J
ksT2dIlcgCde8o6V+gb0YrRhnlM8EjBx5YplaVpd9uhRYjQ+Y6IUV9xP6zDcegUS/rKTPbwX5VF+
vP1BxZurUgvezZ4qsLO2nrn1gqtWLOzqo5kxVNT2eXqdvn6XvwHTitILkS6prAq5xyX5ycmRSjyI
ZK/UKRfv4Ecs1A9ktBoHxZWq9VQo89b7rClum38i8RAr1iciybqNFoXwoFUefpnOcKlukM3ZAjRB
g7IN422+zuEBSB7E8dLJrsWyFsDR2spnf0X5dgIkCP/ZtCI3sqDfTw60NDcAsANmbzyHr7fHftkZ
B67OtKUOjfSrVX+aDuhg5kYycjgmQswz5I+WHo47tXsr9hK3CGPHVzzBcg1YA7NxUPwuDpvFYKXT
jmcETEf+pKya5e0sOVQ2EMVvZVd4isnXSN4MsQJ3iOLVcsIqkFvfX4ESgiJlxHhWPhksGQJxb9im
zgzVwp69eAfWmmi85BpUy+AxYqD3hs+RSFUEn+mQ/qGDtud7P4NuPyhCgeOSLA3FX4fJ0qTvQw9Q
z9z20EudHZWXnT/f9ogQL5afSFymp/eGUfAjeEyfJ56oJ05RvNbP/OD5R+/pegZ/HYUrnrd1bFr+
uvH6wJke2lVn/fwL+vX0CfwHiBlIswF8rmHhXe0mDw70b/8xPwK3PM8oSnUFIIwrkUOsQLUrcZHN
Tb9EUObmdVIPYKGrJTgEkJYTGn+oprpNYYtYklldglTzEjXb/pxdGRnoRi6AqiTETHrOxy4PtHOG
N3R6LdEVAYXSrOJv84/eeJrMVJMxyqMJNTwr1ZIBymMk5QfeQXOfudeoXBXpU75mG4PuPF18GeAg
ZFQ6rS7trfi5XXiTdog2a5WByPNARGh412HToFdLB8BjbPsTCEhQfm4roi/6OK2jq3bT7bgp3cJ4
gEUEsPklPC1aOsvl9JCcmHiDkBTPPKjX0AEjGWyUbfWOWbhN50mfUVkhWNFPY9uDAw0sL9jePvRN
ueYxeA0+/Hdhq6xREfHARXMF7c5jiN0UzbFCMY5Q7yh/BNuIQIcMiA1a994xOXROzmB4dWinL0e8
5EHDWZVs1YvugZvTnHEO5hLaozvfRBQt+L2xc5qbabXsyBqBsDfBTsUuvWPjDeC7x3X6gVTyRF8H
mtgDVB87PPnmsdwK9IVMGqCBpdTeX6biHXw1AQ9LEaxfdlS7dIvilCMkdpI6ur8D3iYrnpStjNuz
YS7L/jkk9RvBnxDB+HFrdcwUVTglHiaqtmFfl4CzhNXWEZeaRez5jLLAWCNw57aY9nkgKBuMEmrr
9l4f8NJcHMuV4YITJZvl+F4LDJFW/qQ4EUwrt38cDn5/CKpPrGGzr0o4AeCxh2+F2aSsLPbCtkQM
IQR7Hc1srKN0KzdThVDnSwweRrdpyzP+E0lFqC7DUli1xgc6tHO8Vzqt1Fg+MPoydcU1SqkMV6Sp
BuBetCV/l2sWCFJhKeRf8qnGWky3MqaJ1ayBi6CYvwcU3r2rDpkEhB02dDvSKvXyA5qWiIR/0rcx
nhBIoxxl0bXx+N+4c9kjiHiU5QlXqnPC8IvSYLAmUOXBO9DzhEBbNrdrZVdnULCSXZZ0HA4hKAF1
2dF5PDUqKLhK35GPzzVwRUSQ7tc0g+gnkIsz0M2RtCVm0gmpZPms8GgzXLmgZiFy5I9AonFYf55Q
p/XUq3oVSnBz+rVfKiZhxFt54Dk3LonbrkWQ/2syJqj1jJzPZJFdsbInSaMJ2wjikCSu2w2pkqQm
Aw0M0MHPRR/pK+yiwTzHoqASgxe29efbbY535H6rUYsgE1S4cQ6ZajbV2QzqgZTKhFdG5AlPwMGD
waZY8W68+shRYMaAdwwp4G+E/36uB30fksq3xFU5Z/hQzNXXXG3Uo5h4bJt4XT4TupB+FPs12E/K
fyXCy/O9RHeHOcZLsokh6A3wNSwKT4y9J7VfacEOeQEUqvfjBj8I3JKnXZEchy06buF8x1qAOuk2
FNEG3sWRm+XOewTvDLoIYREyY0uE7wAOMD6/xpl9e6iP47no3V72xOKpg7qQLFH1JqkinpsIASLA
q9aoE6Thp7JXmudRePGHNzPC82fuXGBmZe8tLJbYurRkmAnBQ6tobPkJzerIWngG9gSVS4AxImB0
IECdoOYAC021A4lGA/mgNRhTYPUOSOBq789Xj6YECPlZSE4UdTagRc1+rX02jAT9MfXGgvrBDJSU
bw4TM2nVlas6e9TDzYBgt39C0jOnNygAQg8U3axCoTeT70japvisF4olpsj9eKlyvEkHwhnGx7bc
0NmB2Lz2A2ZDblc78egtsDZQPURniIdPIWYHoeCV6Oz7toggHpfmQJE26JBjoG+ze+S5ai9PNrCG
jAzBRyeLneH2h3kCcEDzmVyIilw+OEm8cyCSaHavkfwGIOmI5TJNPH/hjsIub4jk3QY9/mB5mJvf
anHIqYYhMwxaPXO0rzJ8ite5sZI8XdqUMY7u1hyEMY7gYmcX42NQeWm4Ix2dL5i37pIZyNLgEDI+
AZxzbkxIBOhsImjPzOJvnD62FDPP3IDpk2gwsgQwnpj50BiOWbIcb86MBQZinGxD+kH1wzSOtehV
s+QMrAu7VD/7d5Xc1mcp2IQj0ZVRCTLGFdc1SFYjQl9HWIQUv3ZqwFhOEDuUGzLf45XORrxBC/N6
dNRg2dBT41AOSpJ4WThrXpt54WIF+Da/1KjHhd8+5IUrQ9Jgx8U6Gk6cNH0O6GQFTXNyIQxFBEz0
dVP6CJK2OzE8MD5Z7YHnxtwolLC9A8YExK8V+XCPuKN9BpRLj15Biwg+ko92916uC+u9/FZWw+UL
UC9mAbBlvme+EvM0JqXRR0THNO65CReDmIYm+kJaoLHqI3PZVbTPHkHVQm6iXH5jevchIMEJjh/w
7eID8v1h0N34i7ALQQ+GMWN3Kr1ScNKEDtVc15/dhb40d6qZuEWJnYxhvWw6pkZUk6giE6WyzA/Z
Ptnwg6z2WVvNyYNljbEz3TdZ9090eulumOklm/yQl6v+afgGAU5IE8kdlL5VpFsayQhadeVmzftA
q4S7U3gLmbyH6Q4T5QWH3pULSlaCV73VquvI3CXUc4+hU/VQP/AxeebZ4kjM3JfVjFsuHjG/sOSE
86sCaBYrUg3PPLw8kalHrZx8AX06zCU8yQmf+lWI/psFon0H34pWNl4jt/zOGP8dog/Dd7INSuNM
ZO3qD2yZRx53jpIxaTiiKZ18J4WVgbPPHg1w1mC1oVrt7+eDsHb8hQfubgFGlYkjQX5ZrtKDfzvk
8dtkbBoZkjVzb4DtGVY18UNBCoGweC6Y3s4wn+3FJX5lTm54Ejy1lXwlwSR8Jq6ffRmlg/uVS6RD
B5l7Jn0madXhSNNqD8xUpQvhpW63b4rowBVWvIO45o4bS5D3mwhKIpmnyEOrSSSi5eJEFKRs6YvE
UQSxTXRJVlPRT5G3I/xkagHwk242eke7rPR4amCDy4KV7AmatMXpeicfyecBB+wB5XMX0UzzrVhK
jrk0ijXTDDFxleRQ64co+yNZiwsHb3sPdRioFPCHgIXE+Oh12GW44knwChgmDNXarj0GhnV76h/S
0JMRyQ4tollVORb+SnzTyX3oR5g0zZUGBCuJ34B4NEybAyOMPK1Rl/iodzAby5MWLoUvH+sUhNUA
LnRu4OHORREHNjOZl8oJdnruXaovbdnv+lO49S/1uWfAZNIJi6yxA9MKH22oxs+1cSlENNfsj2ET
o5nOqJN5TjE6HSGEk9tp4jDYV7WVfPh/uudiscNbTirRlrKS6BkqYqU7PImFfooWjtGStd+V3Wv/
wXjGYd5RaSYWat8u5Z+spfjxv9g7ryRJmXRNb2U2wDEccMRtRBCETi1vsMrKKrQWDqx+HrJ7unvO
xbFZwJj9Vn+KyAhwXHziFdSbyNks7W/d0VTdZp/503O1NaNL90A0MnziyTRUiNWdewqvBTTsA4gL
yow9cSzVge4PpJR4y5pVcoc+hP7HPAfeI7H5ufDJMOmL7gZqmMaH8QE5cKQyc4tuszrCWZuN82rc
tVyAiqCTTUCWBeUTsUDxiQzQs0M3jJkKx21N6AjC1n16k1B93q/Fjj9pCyMo33XXOcOuaK8bZyig
CfQZGhrdVV+oNfvYkUEWg/LmvCCMrixcQjao7Oeb2gENs5mIQ93uXLy6Pf43jzz1q04DeDgjaUfd
wWuJBPIv1G0ZMX2bRgjo8Wrnos/vVOhK+6Q7l7Dcy+WL/6jIeEBw1v/dzPBcmHKj6hfPeUBBG14Q
FObkHo3XQ10dntFdc+NvSMajduYz0NobgvBveces/01txLOC6QCx0HV8zLfY0C7k+Gt9BJL2IQS/
zsYa7nij7hH3E1fyvLDN2IQf1OkI4ZE4eCPiJVuiYFmfoB0dGegeyc8XDK0Bi8JYeuN/a8XtIN9W
c8HHioozNjv2ByKtJF435n1PsBJgmUz29vZD88BlJ2Z1oc0Jv6f8patxw1HlYv847Kb8yo7Kx1C+
JmtjMcMO7Qh/k3278kF+yDeeeuXNvsRXiTsLEJ4Bc8Kfgi4ijSnAd5/k8027cQwh2scOA+KExg9B
FNbueNJQtQmM7IbTcYsK6mEdkE+uqFNspDTCVjIPWTQnIugwWFqZ6//sgMWV7faJXL1+Kshq7PQ2
fTFa4xuxFttavG5X8Tr72PSIS8OP4SX+TepCXEwtlw0y2bMtOQcjPZNYnP9gThN+JNYTISZ0roSe
UEf/8YvdbXovRDDyGnugjqJoOl3rmUSZogZL60bUnuMXdJ1nqjEHwSn9tlL/vgRN7C1qp/STxD4L
jqT2GyhU4RTokD/fdMVKewBSgVN7+qzTpsTVDzd41FduDHKC0zC1QgxY6eFc1Yvlz6em2RBX71lk
5lf/BJbsQsGjoVpDAOp+EN3n1IXFluo/qRAhhaBmRYxg8wxeMVFrQXX4BCPCPIj0bgA1BTGy+4vh
NBFVZm8puVsnpXyJM2JAWAIyIh2RXdpVf5R8g7EE0gou2PFde6ImypYRZPGJkhKXxQOyglH9iSjn
/LU4FJs5oCMBE5GwSqUBIwowJSNFyk4kSeHHrK7mW3mX+ZxtHwybnr6FxFnk3y4VGqQ/0EfRv9DN
/0g+s+jI1sDVwGH64p3YVuSq3YdUCGEqLMBqeoaQAz+y2rvVxfyyjLPBBveJ7fINJSBmYPYapiQJ
fnhNM8TDAt4s757YtQxGhtziyTyMT8UrnWQ5X/CteoUN9snr6+gCSbH/yqKt9zSdWcgUq0GC3dwr
JU4qTS6HT1VTUfQZEPaughAr80nU13QE7IbyPXeTerSUAj17le1bMQe02miGkr9mz7yWwg6ahlbm
G7Bb2fw8DO5oLvmQv+hYUC9OnPuYiK/x+TuF2uVuOsBtJJNQDFMb8FZeeURmrZJvdGfcY+l9VNrf
HnQM5gZUmJITtfbJ/iy9vR0htnYkcu7McyHfNLZ+rlkL0Z0JsIfK22DS53XyJHD44F7yzIhNSK5g
AUKog4HOc7C2en8HPYgrirWdxknAVHkiMLFgKVOsqA5cPdfKO/OFKZjP1NN5ug0F0mYdG+63N1/4
QHYyxqNmS5me+W3Rbju5w76MaiJfk3JVL7BPUV1MsSdA857GesXyjr/r6ZtBHdQHf87nrOkKqqSb
nvQccZgzw8odcV+IXUMbghEBf5ZLEvTraYHx6wV4zdrPccZ7zkJGnPHCe5IxSvWdi1Aj+RVcDhyg
gDRQ7CEvrnmKlCg/mZ28pz09cO6F2qHS37nrnGJjk71S9ucbLp/Ker+GI5JfGdSt2Sk5+UipBe5I
dDPRWR+oajJLeGbcK9lgiJj7aqGwnvOMKu7yGgUNgYbwnvHjXbgBnjqMN+6KuQX/Ds1drp5r5BGt
dHENrX92OPzGnvIdLUp8Rrbc0W8Y8t7HCGVL+2tRtr+60QGyKtdPnYRSJcru66R1fVu8M1f4lpKr
Idf3/scn8wkYy3MJFmk1SLcNd8acJD2pTSSCffZqLpR7RbOURJZ3nWoIr3Djtxz85RP6CAwrf09n
fH2g0ZY/4t7TBIGcPbfDpDd9ropFxG94CY9DwYmkNbzeNndrTHCytnm3Y+gYAq4xkTjf7ZZ6x9tx
5/wR18skWB9SDWwTYnpMC4kHSA660eK1faPP3SVEeYr+HWcPURKFli0OD/NVffLB4xNdglV8fM/n
cjv8t3RPvKFNmUfeeDzUhTOyZstCd/COVSGtI0u+MM+9PA50BSQEUJrAOn6I9E13vNm6MJItC7WR
u6GhWfeM1hj5j7vnwbJA+AxeyGPnDrlNSPb1Dun55iEyDjBjm8VfiocGmOTaPwAGSvS7G9elvBXe
oUC1GvErurreTjzb+ZniiYbTbv/EnOfDQ1DP2irvMDv3KTK2+q5y7rkfxVQiHjw4y4XHwGthPa5z
EWAK5WdjnVIr9JWKO+EOcxVY54v6A3EI3CijzFWsTmwjpJ8Tj2GhpODgeHeNQUyaL/xBrF+Ud6Ff
x/zgUU7jFlOyRgR8Ej13BKc79II0ljpNQO+s1tXnkPZxVVw2GgFUfTjp620/nJlk/f3wSIMUyY11
Labb/jkH4jkxxn7cELaA0oEIO8HU9SDH7cz4l14GXB3rWMY+kSM+Nl3q6/ByC4EDzPERRRO2E2/A
TvMDOSevg9SUHwvrCqRNN/auvemMa8/bL/u5DCr9SGvcM30QY5nwI7nX5RvPmMtE94y153RPfMvt
rggufNKx8iF0EwcHNQNtJ1B66GhzrQMbnfGcYn8geQLhuNS4zjH8mwILKr9ElJ/ss3mxpuM/Rpi9
VOsPYCoZn6zckQtn8JhK331Fu5GZgGGT5vNIWIuMj+wCFly5dp227b31Sg2P0egWv8oOSH4wC8EU
OMYO0WAGrOwOcbHn0TFQdK3N2AerkwP4ZGDZgfi+lf6aSJV+zXXD52UpQm+B6WURaKyTgwXZbZDz
3VOT++b+eK5My5C+nbXWJ1V+9r6ah5B7InFiMia4aQIXXi+J+18BQQ7gom1s+zjBIQNSrbkp+MjE
OrXFywKTH+ADk2CklLkdeZ4TDgkgTgKLKidZ2YbOhVH6kxc4LSW1zTDOm1VTPWD33EIOLgywQI+J
/c5i9M7xb1CqxeM6XxEUIUl1EX7ap+Un2QOTjASXHNgia6vUcwZrfbroU+g3GpIhZ54cy8619va4
jjTsWnYyqnzFA2cmoYXZAYXb1cyx8pjIoINZjdkVA451IB0pbytfY3IH9nLgXXQYQU/tZhbFfB7N
ByD9zTN1NpAcHlLzWgk0igrRg5OHActgXT/WtnHBF+5q4Hf37XCqhgs/4FFDHW0bkood5GaWJFrw
r4yoblxBdqWr8NeOFVCxh2BU2h1sCf/h0Lpf67w2H3iWFFp1GqK0PZtk21OobwjZ8j0ra+j2AC6p
5LIDlZRJgXMVSAc58Alc/CkoRHns/qT4zc0B32/gobMN6ZGPB2kF2I9lkc/2XFknpiF3MaJ6Nfoa
gToLtEUIbWt/ku426dGLb30EAHwf6Swev08DqBSsNBCZbnqs1C/tN4gVtjHrT3PSvMPkPhZYtjGm
hDfeu7PaHWDUhXDDNh6OIMtN+qcEKYhc7DqGZzmbWL2GkJLPY4wI/E6O72P/vHa9KCXEuDcQI2xz
xKJZf5Sc0HcCmowwmI6kBWUEjzZNUDcHJiaPgikL4p+SVJkEM85iUH4PTHp+zBIpoxcOIxcpBRj8
WqDcM79ia19jDhTrHrQvvnfjI2+FQw7SCLI+8tQ4ydGE19yTlj3m9Mzm9S54ZVVv12/tXT2wuwZl
fI4BWzubCVoZkTTrHoOw9oOKCB/vdIjxr6uHjhPnds5xuq0MZiNN/3ndQNYzO6eSdmQnAaC8QM4v
90ybQT6wLAGnh90r7qE893o8GbzV4veJ3/W/mfD0QELzgaWLUQEfxISK08eJGwLswKrQsLfFpEkP
RI+XMfC+kQcGBmY4m/KA4Lg273VK59Gu1h54Omr1isV8/kAhh+HWygd0cdDrZZNiM2Kx1vf5B3OG
JcWVsRMt4/qweRGTmc2InYNHFCGrkB95aOw8BaAV1PRYyNxksut+AQhhg+K80+SRlw+BIm8mXs7x
YUK9Z1uJO7axIcFHHJwxsfku0reEDXwYn8rZR7GMbxlDgjNWi446cXZPB0d6lO3XJgOPlb8qIog5
YMax4OGwg5KTThg2WK8aWDL5tcZ7vBUhSIYnCkABRGgxJtukGdXhkdkfIZE0HFkz1NNy89cjmABa
MkRi3L3zm03+ntooyTr56np8gzyh/AmyKEdYB5hB34H6O4K0oJjM4dxSYQqJyNttrwl3704ehq2d
ZWERrLN5/DDSf4juZtNPDOZKVtfakm7RKO2Ut2eD/eGIY6uHw0WUEiHZ6oaCaQpTqHfgOlNsMtNx
V2QgOWeFd1BtWw9JPZknDK3Mk9cgTKSngKhKqzhCWPtMe2gURT8bp2x1AdWb7KirmEa3BqklsVvU
69oMa13dGU/RAAt+owyDlaRMHW4zm/jkUThrbaFOc5vd1Ymt7cXCE+mU9aJsleO30jkQKyZ2rt4y
ccR5hiJOIvUvTQVnkd9tEf1SIYdMbXI6YwUcDI6fEtdEkQsfHdD0RvUeNi0oJEyuWSH5hxrDjyRD
aNvzPszcu58ftZlZEOToTz+/K4psPkxUbsqVFoS9Yn8qOrs/oXvKkA3jJTHAVGb/+seIFoCYP9/3
sdOcBiyjtqJh4bYWtPQoi//PP2YXSFlxlKCWSbihP/77Bamd/nZne8DtEp2In3/aEUuOzb+///lq
7Jh+RVkcf+RME2clpv9D2VSv+FKr6jQoy+WsNSA7taydd5M1oWrhOKyRBLw/fnbWP6/W1UCEtg12
EsDs+PLnFv7xh+tfg+zkN//+YZ2Fx7ElB+sxENi2DkjIn0/++Sddn0z2czk/X/78UNbNm6fTSZzQ
WthEBUJ5g8VJV68D+/OPWr/9bz/7+cXPz4whPpipjaSdoy4FXpP7cowaoC5N7auURC6ONHaA5rXV
DbwSm9jZ9fQ3jKhTO32UcmvYoMy9C7qkti9zpwo6rX5RVGYWwGLSXcvbKZWBcvrb5XpL5hd+RdC/
iQiaUxV6va8aSWNkAdOWUkJLnREAwVhGd6UGUMa0FlK/lUgXd9Q8axdbUaeD2eSA429wQ8nmAUee
Wd3XPQfyqEscqhBhMG1MG9r81k4rm9C1sl03usvBwzSu6J5aSUFQtqJ81mmFJKTrelKofeQ2aSBx
FN7QQpus1n6YDXHf6FCbTQvga6MwaZ4IT2Ywh4Fs7QqRoMEmJaA+V817M85Rg7U40qpxeOzAVdZU
rdwsD691MaC/hbCiMGnCtc0Ozyu6hi65lidHlPUUdaja8j3IfX4xMdLRvO9wPNi1A5ZHrXPJIoEC
WtZ8T4PGAR0RBtlU26KaZjpS23TrOYTgHjpbugpoN6ZkhRpdGTzjOlQCCwYVGyc1Uh/1dHNfKxAh
hSDDKKrktdJ7PJ63ia1o0Kbkz5XjJEexgEGqqDLjDEMhMQtpEw2fY8WgtY2yqLy+mh65QzkRbSLz
TyQ1YdkLow1vXiUHoJkjiH8TMb34HUsXjcQyxuYOffwgr1L8vuq9FJk8THjHb+vVeDYuacAMFKvs
kH7UQm1HTxYFpm31IMaZ71pg+mmsWRdUiKNLCRGoFwxaB+SRdzd5ilUzak6gx+qjGrhiTcsABWru
ZegnedM5u5whPpVTtBDYA/as4+zD6YlGdfnlpZ68RAMHXCEhmtZJ9CZsMkNwzMg4GrjXxCN6osjN
nz1zhCiht8DZZIU79xreiyr0I1XmV+hgqlLjpWtHE5mw+mFRAwgpGr1QUJazcOR7Y5iExaMW1ENS
sYDcXYMokRFFD6q860zbe0vWEqL0PWW652IqjylmbcehlpssrKuz1Nqr40h1yJr+046kwLW+AavC
4t02mvMwiIRzL5nxMcFdZZ1E5DmJM1LNcb5LDF03i4LbllrWd6MRzkWFue9t4hFtLMutmziAGYqu
xHNRP+NgII8KJG26zAVIJQV5Lx0+skSjC7T02R5XGvwMrW8ncjBJaSH2Qfu4mbi6nkwEqxFwIfqf
w1/StKFzZMhK4UsazM/4OO9HS3iXtm4u8Gn6M7yVcx6Kv+bcQaCpKZxxBNBrAJDUy7PE/y3Q0tFg
ufp9IRqUZx57G/Js17UI2AGOgOZ3dEcHFJsxkyTVab5tc7s7wZAatnoov/WiKoIC/dlQ5JwEbfeC
heunsnMobYMIFjO/rTMdpq6n+/i0GBcnnr/crE52RoJ4cAzlTUFRwe0rmIi/Le+gmZiGJTWUZhuq
TYlV665dcI5POUfwocWiKoTsrciKV9AiMBCngQHbSOeoDcRb0qj0vRE5p6IeOViccN5lQ4zDVdQd
ha4tR2WW84MVx4e0loiwRsUXtpJXtwS83lfTiyjI4wZobrais6Y6yoZx+2F1KH26vXZeEmAa2kqQ
rKcl2ps4ts56Ph0xzLg0PBpKjqC/o9jbzoP5RyryGxhXipoAUZEQqK3R31VRSiKUyOVOWuYbjjwd
lY8lObaJSUyILS4C2T05ISQsu87Am7XjdKwEWkQVrp6ZtocIa+4qE5qO3thPM/zX0xxZKsANGc1o
o0RGnUDGziu0oGvzYWjS51B4zZ7NGJHj9MWOEDhGV+jiRYt5Nuhn2VliPPdI1x9MoFhdq4mzcj5R
wfmeZgR/CpX8neMCGzUzfql2EZRTTPo+NRz9sKGrrujc5EEK6Rj2gI5CKxAJPaSf5dbtRa/r5JKJ
+BW/QvI8OhlzLq5CW9g23VEhse3EvijqV2YppsFafbWLnvR8VMTNnkQltdPoAkbyydJaP1/k6pFX
/0mn8JJ2hgmctkC9qybsrFSCB+Jq2ZXRdmks2kBuJuzzEI7PfWp0xwiGDo2HtUQCdzjCM+2aZA0m
y8XfzhHwA8TvEJI6JFCljp2ZZL7ECq0vENWMLYk95FjbWIOMR/xPOWotw95LRXrkoJ5Z6PmrGE0w
Gt38oDkRTTFzXHycdHdeVZUQH73+YkwmsS1by4AQzl7pxnAx6uJeqeVjqvo75PKpEWSTeVj08WIl
dRT0SYyIv62eLKqGd6mDdZmoAs0oEmQfI2fn2LKk1DkDcdFQhg2N8GhMY05qobWnXkJI6myKCk1v
5M/Qf+7UjOjtiAJkanvYihSwIAjom7ppOFHBzgs0UmMM0b/LtPLzVPrE79avUIf7zGR/xE6bUrnj
HhPU7Q9FBKzDjocLBkOPAhpyVLYeLRO3BMC906ouPdRj94JlDVs7xhcbYZNsLZH7O1mINit3ACpj
U6dqjeho65Q0s9KRGILge7zHcZWa2gjUpI9BmlY9tTm3Yc3oYggspwJlno5XWI9TVv6FuI9JrC1/
1ct7047uNkpCVPdG7t+G8bIsXnKdY5SzCrANw8dsTYBZ8bDVjPO8pOe+aadLq01IDcffkbQJzKO2
f421RyXBo2cePlb4Ln7jBxwiBQqaskoG5ARc9xpF4++oc8JAO5qyPjQ1rVujnygDLBWaToT0mSjO
cVtgp551vwW2hTjRjJRSKIK37vKehAAxGljCWHKwjD+drvOtaOl9KUbazSLkCFqym5iuM0Z+l6Gm
heqm5l4JjwahQ5JDGt5XkoQ3i1FprirkaGPno028ozKGDw6cR9s10KdcFSXqQLFO/ToM5aX28jOW
BT1s87XGpFdPE44dxxQc3JxP3KQBwVdSoDc9i/ZgZ8J/thu/bS4yMZY7B3mwK8IElPVnAhYqBNis
db6Y6jsTubNL5tF6nSDiZHEKkzRdkNE1si+3CtNLGw6gg9IssG1JyXWSKDwoHeswZxcbO3IkeRaT
htb3LN5MO7tbBmVfRd6+QlvnnHRBb+IMcTIMtpxpprg3l959ZvMoEYoA1WSYG7QO6HPqCuVU8UDF
rM9xT0v6pkAmoLyWVpdSAe+p1dm19POoO6Xj2Lx2wBb3Nf111B0ebbulfGHVPLKcgG7U6dI3oqQ0
3Fol5L3qqU8H0mEJ4Q5G1zEZDONoed59h335YUi7NU7EmnZyuvGZ1LQOOmjYwIH5tnAxMs4z+Tl7
wN1iqz0rSMYULcVnazV3RWV6IKCWfrsuHjubfZJHBlfa1orJJSTVin1pT1h99a2Ej00YgZ/CMR/a
nUKdjuDS+qyIfX2z0P8UbUnPXleoBKs2PifNwfFYpLURsY2ZTPCQdm2uBnEMR3wzzaqA78Y2WSqY
FqYLVzbsnk09d6/NSGW3MvBwS1YaAoDPUkiBZ95y0/VRHAzEIQ7k06Za1qgA6HoW6fvJWoAzAggj
ocbHqM0ehsRLg3iguZ6ttMiqwoRksWfzoodZIIrRpmqWhFtPTkdbQT9ynYGkDzWEU56PMedVRk0K
dTdLLCbhSYCfBILGxhy9uhKb0iXD3zStxHv0jtlyv00J6pHKXbJL51FOaVTJmWfo4W12spUvQPsk
lPmLrlMXsS0h7msXMqxFaLOxomLBsdGFKW+iBWHhCgEMMA3qcCkRWa5wJxV/mtlJTt5SJVROus8B
z4RFKztKDrnaL5U4hS3Ibc/pylNLGa2MuFndje56k4fbLezP+kJiKPGNV6tTbDGDzdBSXe6rsnvX
tGTm6EXHKa3T9tjOwNHJIig5JaD++wUNQvgvXX/TjDG6unp6Z1hKeybdNTk7fy9t1yCZhitoQsXG
pdc4aI9V6RzDkkTBGehq6iHHd97TRS+dG8nQrszM3yqLbXDNCZqFVlHSdljAb/XvYzi9UnaQpE8u
u5zsDhVWKRAovPoSDugrIuN3zEjuTw66fhsLv6SOTr/W6mGQNdkIJ5LHCaU50Jai3PRKrlmoPp7m
zgQ4GdEzHAidyxxkqDBhnwhVHJ2iN+8tNR5HyiNjFCbXeNaAtnsNOs4uur9Nai67VOrsnW5PuG1r
3wbMgrMrkvcp4VjVY1Yjs4UFTQgLfWhCqU2gsQ3stRNso7ON6G0dWS4vaD8qU5l+P7efupLIKyYJ
S7SuKf0t7yLRX+KUVuEy0pZ3PRUC/6fVH87zQoO6+YyTRuAZgpmfDda8wytzHzd0P2LEVpcKo/Ip
MZ80R42BjvkufY9l436pCPj1HNdANTS7IHhoc7+NH/Jlfl2WGQqZRwF4qIpb2XUvS1wetDyKsAN/
68YRe0IPEG1MKllT5thxucgBUrs1cMXppgJ2CAgSUU3gFdzT6GbXuL2YQv9sFyQZCvT3HdQGNp60
XbC342PnFeNDpqs/poJG4kpYIWPiyU3nZNmTTPJ3W73WVSW/F+upTLKHYsIEcygX2kDptDad6QR1
HuXWzLpOHEgYOPZ/R/zHD71HLw/dGsTgy8ULUFDKqCyCaES/5Ze20FkQtvLHGe6ZBobPF9kbGxaK
pmkIUrJkf6/H5HdS5d+1EzVUdZHdFOFwKcFSjpyqzuJ+e50ufHuVBkn65fXX4Irppg+a7xUMEroV
SKuZITgADOUT416048HJsGcqVb8v2cG3g5gu4xhh3BqZBPzxdSmqkVqCQ+uiXg4T6hrbacYJMx0Q
jkjQ9TTWmstKTFQtRYy5rymIY1UTq4Vgyqjv4PjSumhYu3FjvZee98cstGqfDt1XafPEjSSsg3nB
5j0XVKRTZ99pREUOuV3tQqWxNNiAQ9lA0QcwPlkogXjwtnjqLJ/VHGNywHpkOFBOI7LjJstzo2Vz
eBu9+juhTdn3xV8ZqgiEPBzUFgAzO03o6b+0AjiRiJbZn3P6yAnNOA3FRnyNvkoBCyp093PXVMfW
qtheLVK5cIzfhq57n8ZlucvlvVfANM4GLQ/Q/CjBLiKqpGlEzB21dI/30PLuoc/aeB+rbtj8f6G3
/yeTSRwe9f9J6O0JPaH4f21/tchNlb/+U+7N/Mef/lPuzXH/S/JWjm3bOrHDfwi+ueZ/mfhF2hYq
a65rILz2L8E3U/6XoUshiaJM2zJ41b8F3zCiRAJOOlLa/7Sv/G/ukv+j26RpeP+326TlOZK6suXw
pgghmDp3/Z+Cb0NiZCV5GuXHqo/w3x2dS9IMz6i8uRj9vLVq7B7Hrmm27TQCwrWEvKT0M5dibSlh
onjnsOr3lhsWN4cusLPiQRZvCSpNnMwqIv2Jw9APkY9va9q3uvc7TXO6awuFLnvSEhYfMMAkAYek
8L3eRTe3yNMnbwXcr6JfM35flLTMtR8wwJ+0idvnzAwgpVU7GbkuPT0az1Zbo5IvSAh1B4S2LMsU
t26qffUE1aOM5NmDNmcDycgMIXzBhYIRiitKAXV5rNam9TSttlGq2Zpt5AVlDeN0trx92EfhBpmr
W2eN+66r0c0gTt4Uo2kfmmw5JNpY7ZpE1GedXddslHssklkGRjy9eLELOTBP24smgwHdjnM9cZDN
nuo+NHOaNl1rBlEKOkbLE+sW9imUWObLCfXX7zabybCqHvRwZQjwmAPiHmK1BrdRFLGS7j2vkgsl
hfi1z0ts39kDzaQxA6/x4M5L5zxUjjjlyvxqu4SDtGvKo4CLmwj57DWd5VdJAwSB3Los4uISTbBx
QwMer0VZLkRpbZp/LWN3KUzcqaR3NrVKYBcPu0xPy8OSY81tryEr+IdohNbuYUcert3lTOssEmF6
Q50HXjeLQ6DUkaOf5aCdkdlG6Crrk1s6ehNwjfpltON+bw5zQ7sylpe8rmaIEn4+jCE0LUzQFFhQ
10SqrS3xvSfee6Mo2Fz01nmdKqffmjIDYEF36VFl/S4fNbgXzTAfbRL7rTeMBECqoeTUQyRJQvka
DhAQjJATqI0erTkx902ekvzWsd8U5b0e2uEZZdwExmQCEBytL8BmC1yAXj60jpk9MqDUTuzDojr1
XGseUBdP730tR2MsH1P0dmoFhiirFBXEaCXsfQtud2M4tnNvZZwrlfkBTKX+hThVeskRWXyAEUwA
pYMcaI3RfkPw76DSWR7KGp+bysnvHJsQPENjgHlvw+xv5msRO9o9yY4d6fU5nopHF1xdMvRPlmdg
b4PwJ9DFGGFFhOu70KQfRzUQQWHngerRoTaKCHfF6DBYTXtJJpqaJs01TN7EMc2bwe9x0d1OWHBj
YDV0515bHppqzA6LlzXn5TvVcEx3Er1jAhVQSHpcjpL5oYrC72KgLmM4OtY3A0jDLsIpKW7oQ6eF
DUQ4oa/QKIQdLGPaaYQGB03o4myEACM+ndl7bpK2uaMgXqSNDHhQsRqwkE7di+YBQ6sQvME7qcNz
rs1e9IKSsPQ8DOvLux93VRct6MmY8juUFW+OYyOGMeEOZrqYbUQ6GmupgYq26/me1o2BF8O5lRUS
ylM9BLgUxn434X6NhPrW6xv6gGX83BqvZQvG1nUxF9FFcosiyAuph4UHeeE9MrvPbEEOpabhb9yZ
9cZBawe/CUAMdjHbFx0XMMSgTJDtA0GLbtlB2rQUrzNqV8JublOUOJeq90JsgjSi5QQG29AP2tVy
h8eibtQpTWx0ZxRWOSoaTF9LG+wOai9hfIxP4WCWlSPAQzNh+O7sbB/RGw20KM8OqQnIubfaPxRe
c5+qs9j1OpgIlbrFPQiVzAXvrL3kaWjsEzPrt0VdgRuwBRy1GdwMTbX7JU5nf5ni0Y9N96/lha+t
GQN6EWAoCKitoHqbkS6/zS6SXWkThlz3dMfQbuNkLkCp/ynyfnhpBwEjwNqlSFEedCsdfIvMWWTA
NFxFETIdj60wYKBirgkmTadDM+bAjTkEEIXLd878J6wBZXSNg0uSoEPcd81bSl8G6cAW5y1e45Xl
e5uRMrkOEPXGml5KgtLdPPUOsMHwgmQ8Mnp6+Xtx6c1Wot9ppfpdiAicET5xQwuExZljTI7yHGQr
UhtFLgKhU/MYTA1wBc37UCAe1NP1MuY1R4z113qGnFOZ5F8JdSL8vIxmz6UfJi8GUps5F8vSpntX
xNpGLceptfUT9XSOh4WNw2xl60+RKtjmwassVoE2mfZmJdHL3FGCkbVnHmcIPygOfskJ5L5tulPg
2V1xNJfmg47zlxvn4UPbHonMyTBQBJsz+UBzPrmPEiF21Pbhatg0SeeKm+is5KGNE7a4maXZFib8
O/KLkozCDMmlxxKCpMhAR7Sm2Gpm5p1yQQJLparzlxzoj65f3ZEae+8A04ogEh8o8n8ti4x2Skg0
ES2fbpYHrg4+ggPoGtWx8lZYFkpnBaTAqEwLv7AN4+SU1B5kSTF0juceC6/GDx1rPnjZqiNotm8m
DM6D0SeIgJRJ6aeq/DXH/XbqvRTQOBCZ3kYuypATs4QJljegliqn846oP9g0416mAgwyWOsljpZD
t1jfyDuSd6QxihiAVzTR/50LVzwDl9Or4p10tX4scGesmuU3JgRoofTMmYIGFd367g5QeK6ZNLlw
m9A0QBHth0vX+dDkkdp5qIbtQpmmW6fDIsyjCPwkjP6YhRpyH+zf+0aGxn3IDZitKx48G8pdqSXv
c3ZMpw6ZLYMehuEIfb/WDU/Sjvq3bLSe3GR66EoRv4+G2JYSknudDvLZDbUXtiWA4HH/5ojoO7Zg
L1PA6W5UEFvwWX0EO6nS6b7ZiLD0Q/5kJapCvLDt6Q+y5yE0Bh8i7sL3yZ4h8PT9TSSltfPSix0Z
qFzoEc1YR4Xn3hY3t1nbbDHNV9JO55eM3fewDn/F+qKOulVYzzi3opgW5c4lbhfreXTat9FCRKAX
0bh33SZ6lLaHcg2dhcNCvR0EEl292pmy0yCnR6sYxysdy3L3v9k7k+XGlS3L/kramyMNcDi6wZtQ
7NWQ6iVOYBEhCY6+dXRfnwu8lXZfZVlWWs1rEnZvhBoSBNyPn7P32mLGXo2cPZpD9V0bDEAdt0me
0zDTu9636KZp2zklA9fDkSA/iKpDH1CrQ5UO8qeMEpbG7G4Q07fyTUZjXnWoR4UrEPwKkoFoN6gU
w3VshbtmsoojUec8+brD8PWU5g22C1UdYfw1UA64iR3mqH9GBOuVWz/FPvKtmrnvAQX+BknlM5cK
zkAbVwfd2cD7wjm/s7MmumVQ/yuOOEImta/5UJx12VhwbMYYeVhyXuqsfvHGZ6G78xRopiCvX9l7
t7RH04NXQ2XSpvOkq/YshkNYNv7FDwH9tNYcPM8ebR1VzsQnUq6yVkPpz2aJkDP8Fmz+N7IjwrIq
aN8Yy42TNqgS0hKdhOHhd3MKkjXbRczbSXefF+bZhx45t++SvsyXrYPPUFTxh0l4NgEEFRtcAghm
JjfeVqQlRuXb6CNBLCIUW6bhICUD40qzdlaf4bmw4/vQG8bviCGwArf5SQ+KzgyeafLdnwq7P0xS
37MesYLQYdxlsr5zBz8+WdyWTDWHbucOH85ggXVwqErR3EGfmK3mO+z4HGHhuye/l7ezyklnNX7s
UKvb2i8QnS8TFcMdsVi0IKotL5XbycBJw/ypuynmMD67EmFXbLz5GkNMS8Lr4FfmqQwNRU5K+lXB
Z1y3gzWRDQq2BeJkXRlQlqc5+Ez7hpkcLz/xPHPvNCOeH/kW+j79PlP8DHk3Iqn1Ie1oE5BwnBZb
jglfdgHIwBX6tmiXsXCFiVaI+O2a4cLRY14iqzFSL99z/carGEbJfIB7zddSoT9XwyLDK1PCKndl
ks23dLzfCrOE/9CPX75D2Gciyoo1EODC4IdgLbHWUXj0Rx1Fw19/sD6Tn1c9Gp1gqpfNyVHFGNa4
40TiPpRW3+8owO5HwfworIA4Sg3B+vrHNZo67odPq6wVkD0LO4jpBDwbktlZs+ndcjimEarHrBeM
VyKG9wUE7bXpdVD0mkUPFQ5JsU4rRH11lbxb05xuNQJTo0WnYjkjszyyOdEwEt5BSwN9sMb8pCSp
tA4GSdvUoCD9bDoO1Ja03+m6S9P93dUjiaiaEV6QweXqw+6lHifkFD4uK5thciRItcgnj1HFpB6Z
aDNdjDT64Pxprr0nVDAbT/120z69675UHzAyK5NT7mgHzSwC0dBqb0EZR4fQcCQZdhjFY3OXdm4A
G1cqRq6hwmaf7GfHT06+R4JxQuBylCdQy3wvuO/n7K1U+NbGVMZP6QCKHNtWrxc7g0qTJyv3dpVT
fwcMMZ6NJESlTVt9ky3C3DRMpjXjYCLkFjnqXJjbNPI/CoFDqaRJtaN9qJHc3bQM8o+EktO5srGP
JQh2jcj/TDBdTE2v9uB/P3TmfcrE3XWVRcKr+q2cgCFnLt/RaSgc0HUXcBCtkbSLhE2rD+eT7qbP
LgUag9DFHLKI4wcy38gNwSOysimT9qbZHziY3KZFQnzRQ4YoNcxp32eo0h1z2g2ciuk19vsC5cte
G2LXTn54DNmzQIM4lLucAYlrTdy9rpn6KkSA0WiepDt6R8ZpfT6gM9b1rz6ZNapO58loh4RfCzXZ
CfP0NlZvKTBXd7TPPLvnQqfvoV25x4CEYms0H6Tr6TWF/fUHlfNoMU1M9zXBrrKt2DgqbEwhLUBo
8+8iysVtWPIcq8bnWNh3ISAF+tHOcvvpNB84BdE+UMz4wiBYHMiIkXKcSlNu77M6c4/NEGS7FFZ0
j+ipcwp5CKa83ngAl1eR4D21PYwmKxP9Og78dm1O+pmF5zHWNjVOThGZhyJe9w3HkQ3znnA15Cd6
hM1tRMrkdKrGxDpUrW0cdR1Ft40ThQejg+K2iPECT9/kNPo5BDYP/jj52zj1kKPnOAav7z83yJty
Sv+Fk5WDcbp2jgnF2zFQ2t45/LyqolUvo2V6wSwMDi3XItAMyuf8M3O7k9CIdvQwTGBHqaOoZSAa
lvm+CGBYMMmDj6iiP1RDCFUjBjJSOTtTOK/DGNprlGNPsBETSz9ZAL6ZsuB+RgmzQYb6YM7dvInm
CgaR2b6hU0ES4qr7yMu+mOpZC/cWNbK5M0xqZeaJmvMBM2NPptUx1eNOIiMArxO+ekOs1tqavofi
E6hs/izEtzsHb/kYR5hQMD73BNGlGkS/PflilwEknIaJ1r4HeM0A7YsEPlQj1EcP62tNHKGiZJph
sHTCPyeRddEWWA7tHKQ2Pzt6gMcSX7IzzR6oZJ3sS6RLYRutVWKDVrR+BXQkVk7dIZmcMF6knG2a
CYhNJL4row7uH/QUBBdBp8wnBEnnejvQGYv86NZt/Yy+8QT0XgBMdCYTmFck11G3ePfs4dSNSqH0
T/BNhv5ujPPkTlDq33RNi3U+08e4b6tjKTcO2gY5haAaHOtrGNGOZSiutg2dEe5L9zY0UJ/Hid9v
StuqTwNflTh49KBJb2aIF3WOMZNEFTghKcb2zAq8jSEjdfJa2EsQR9N1r3FmhWkM0qUsbaxWOM0D
TsA1tzVCR+bjc3ZOi/rQjSWzPTggowJe4SEsMLLxVL2Ccd4NjDpy1bwFhsRLr7JzG2Ttpo0vQi3J
b06Go2ZO8cR7r6pjQStphcziged6m0zVMR/z76rjdhB2fStR0Nw4zXCvjH7kuUrXI4STGUHtSlbY
oZlD10h9ahMJlsqWgS3OUyHRsztS/5oK0nptdrnAbh8Eewn5r8YKOQQxzvOibGNfKKlZbOzunD9i
+QVt/ou+IVKG5zHK9Sa1bT6g5iN100/0zN9td5ANn5y1uEI9vXNC51FFvOGmz36VyrrvR4zQxQhl
IxwY8BsHrwv3kVl8+YyCxnIkW7yDp120N2aikINQKa9ykxzwvjMPctEecai6NRPjXMFJpNuzyHFe
4r569hWgX1b4bUJ9Q3H0xDPSRdVjEfffrgDn3VruO1jNh9Ll4tCiaJLqiQbTMRbG7zgk7k5mclul
ydH0NUY4lvmow9VrblqrRkzX01q1ATE0nUtQ4ciK20vMEOX7HDR/5kF+JzNkVOkS9jZuEn8gwc/d
B8X4B6FGvbaa6d6I7d/GWD/PQ37TJ/FXb1pP3oyCN+gPDJ4/+wwhTYIaaeUsfimd/RqNijDWYfyy
mMOFAo6bz+fAQeVBCtqmHBMOQYwA1omsVwDCh4kw+ihmlsTMsqm6z7J2XgZOAUOZbDMW8wwzVbtY
gCJUH/gv8hzdhFfSdXX2YIRQvaY2Cv2UxBJGPfaXr5DllCgjOg+Thu6yN8cteY0hJn9OIWYP/qnz
jRp3ZLue/Oo3beCzOsj8q6ztldE093YzsLFC1UfqiL8yk9N92dW/OyGx9k8YZMB3JmPxNjpRyUEq
AElDXdbBqJnK7HuSh8IIucOz5XTjgyKDQmD5X004fMoe61FCgAEzQMyfFfQTUucN+5zJDaFBbwXv
vUy7c8A9Ffk3eR2vQxRU9TzwwaYhZvMQ06/gDdj0cUWvV04b2xvXQw04SsAOddPCl9HU1soxCOvm
FIQ44i21AXT5x8Ch/1Hy7Uj7bjoCzmiGjj+VTDlGpcFrY2CnyP35U/k5KJPQng92goYypdsSDOqn
LeyHzvHIOaWrrX29EZ1O8LEV5n1dfiMCJCKVka6tbMK4fWPv6qd6ziVWvpWix4ELBGmHHJZPBJFz
MGa4KPrw0AXqPkxbxakcEMUcYlCI41PehxSmNHOKGipFbLD0Ir7AnFIMu6YnA8ZSIBXncPyNhv9S
1BVGfXXrqRgIXUhTxYIWT7LH0aB5epsxmlB7WdU9SHK4DnUYrZO8hSXZ0JaSyIw6g2moMCE9zQE7
nt9yxmyUZog6aVpVYTndGTxWIsMFFuc1PVnLuWk9zN3SsgWwbk3hmeM2KZJfrgJbOGK8uMmD+Mbg
1l+R+Wre+B7kAhE77t2Iaxn3JBNpgAVOToMfEWfsUwPpeKV75zUCrVwPD2C9fxXZnzrs7VcfK1LR
MFYUKNRu28nCpIKO95CU5LBlBOawXDdIoHG5hLGgxrDoS8IKQxiNM7dHRdWK+GlOdEm7XHa4s2h+
1nHPST0yNioEh9Qg6mr6Rj84iJD+mBWuu2EufXa5ibJRWVthTCVK8P5lEmawMoynubJrLgMtCdMj
NlqBMkqJi2GwM6zSDPxXXKXjjn1R7gXy87XsUgSgjofvJyzeJrpwTRS9IM7CWpXE72kH99sZ5Kln
0QqsWuxiNzibtXyxFKZN4StsRw1j3zhCMtH1zlPVMmmeyMXY6rQnniN66dyQw1Abse5E9FVL0WzM
tn1GgoRruwuQEa6zGpKcNR26CQC0TwdolVTsEBWN+m0z83T6ARS4VgIxsW0VnCXyFseiWiPXgDsl
NO+aYAZO04l92hXUKL7/UyTY4QrWKne2YIPV7l7Vyxw5eW8mozpLBBdWw23YFUyms7jdmHBjFOT5
ODDfKHAbDFBeehT0RKhAsj+6NAQyttco9epDGnAIc4LcPpnRfGmdnLQj0mTIVG22eVa/5qHXbm0n
RPMygZQsEIIZefiLNIGMBiC+n94OerpSZOdl/FhkSHJd98TGcjof9HfSTsfRzr+Grl+3AnDabLif
0i1OcxRB26t2xGWUq6SfP4oWG5IbFM+jx4syH30P/yoTeSregXr4Irzh2S9oYQTWYG4qh4ZCRP6B
Ucz1llNFDagnr0Y8mnrgUkfAoZvJJJYh3iayyPbW2O4tIjrXqWGsZDdZqylEofsc0tKJ8RutvIQD
nCkw/QzhI3z/59YOURbz7I5zsKGNiSEjgZXFMx60YuCsiVk5SGkoMId4mhrsHIFHLx38/K9FqZfK
6CefvpypuffMEHxxxdjPjqsnEW9g6VN8Y62ckocqby7N0HHHZp8O5a47jndEHN3Q/72pjAobuuth
M7ZJZF/OBvaMriO77/J3VGvAs1JUOIFZfy8Br4HKOaXQ7rJ3qQkeahzemS5u8tZeN8LDb6l/Zi5J
7xB/MWbN2qz4KQPYFu692P5lh+1GpPkXyfVjFDyWkzveWNhuvWC4ExhZZBN2GzRljw22/bmFVRGB
OXCj+zpuL4haNk3ZvlHlYcLQ/oMevXvDTdZRw6kVzm720uvuo3LC4/KzGie9L0p5S8W66+yPOmhu
mFhw2BqPFntrjAw7JNshyk+1V3wEYjoPpvsUaGJgw5079x9CeHd8ksGw5DYVOycJ162z5AGw+tib
qbB2giVyNVKZNGQdZSxSTbecT8wZvMjMUaea7u2KpTLOrWd/ml/itvgYaXR0qGZGr7/LXVJBB0iA
8oWrBhgQP7jZbDTzkGYMTg64kuXz0gYN3Tw58SsfzBRltvsYdu1lqOhqIa3tV67mrD1Csy3xDRkh
ALphj3EtAavesLXk7IyS3nplN3B0p/rRzfR77Tdc7pYdQDwJFzNRh1LTnc8uCS0NjjbG2Z+JY7cY
Y+rHNngsLPehxpba+NPWVYSPUhbDbHTeUOJsEcQdQ2wqdaNtEleMl7FAURYMj0lCp8rwAoY1qkl2
WZa8jcb4xVTxBpUn7pcuOts6fUKJjKYr6/dj19zKjLlBa8i1SkOJMFOeahEhwlFfZcbAVdWVT5vs
jd4z5lBkQStPYG93TXFyH0J5obF1m01kjhYjTes+2ZsB/vVBIH+Dmwk8geVR6nPkjpuOe8Swpnsi
jnZxokhgUS8iofA27O3cwV5pq32IgcfBSB+6TF2q4hhWI1Mlax36IaAPRz+HNIE7gzNtUOxGuRiH
AvNOkLCexwU4rWXRTX6VGV0P9rSyfxjgO/YERTW295Gl6pY8iwf0pZu2818ZtH8MKYRxZ8T+Ahjf
rc13a/AdWBQ/he1DCsrbx4lHfmURpLoq+wFqoVXcUnrc1b08CBOqTGuhtwxfBN2HivqlzAVKtvih
SKpfjK8/29EH6YOiVol85w1/iLqAvhjcSaARDYWLwYqKh+L3bLVfOpevk/BfW0XfnWbEV9G5cGhc
AtnFwe3qN+aYF/I2HB1eTCd8lHP7k9bqtSjSbeqkj8ycDwO+0hRWlr8Y+4vkZPY7o6xf0KPDiuJR
DgCHm8yBXfsZwSWkDv2HNsx+0Upq6GoGbsas/cx56o2iutMq+RDV8Dl0hncTSViDqUdQXX6eGcHa
JbPvSMBGS9mAQCf6eXBUXgJorz34bvQqbOtc8pnYvv/Fa8Xcpm5US8Rt/moySXPZP2srPycj8QP1
dzj5D3UkHtoMJhr2XLIG9pmK7uJ5fPCBfthGcT/b8raxq+8YFHOT9niU9IfNQ+Vi7HQnKwd5vepS
8zFr488iF8esIUAm4YCrWUx4wN4dw0GnHa9Nmo2VB9s4rh6UF+ztnmGK2Q0ne65Og8AlMNtYyC3a
z+yXfnRsw/ROW8MLzaXnhj1lNTMRKVEyolDcdCW3NqsngU44AXk8c3FGkn4InwpnMFbI2AklhSjT
3bqgxzifYdnAWOSdnGmR6DmIX4ICe81ys4QiP4dQfcMG2L4/wtWqUtYZdJ1eC1Q/LGhaEQsU5gQU
TWG1LZcwwOgEw3gP1fnFgnHS29ONVzrwPcoaEHR1yjoAWN6znUA+nWzECXT4I/HhTIW9y0daQN70
7LlLN2bQdNIaGELyPpnEOTDq3/ao9lFTAQyd70KmqO1M7HPaXnIdP5X5S6AUUeme9z6RzBdMh9EZ
/5RGxSTFEg9dmz6FwD7G18Gqfw162zft3YBQTsnp09MwONPgTfk8cgWkIomjfRLxvaQLzlhkV5lI
iw1BOWU35WHsxDomMyz14ANEHZMNdDHENNySKkelzTA6Beaj5l2YUiOxYmxcmBXzUKHvHl2gEoaC
oGsV25oyCxP0s2VM0br3rFemW/dBIVaoA46ccfaxzN5kz2M/EHc3BLiuaD9U4BkKq+H2o/HkyDM1
7/fEv4eWvwmQdY7Wya3zF2Syu8h+xKbx3g7Ns+s424AygukA7XIFNwB7b1JtcZ3QoHaCjWvJn+X3
kpr3aKI5VbW6VxZ94UYg1Vl+IeGZz17uxOtYBXdjpJ8CBeuj5U5R8avIcYL05Zt301jzvWMp4CYj
9tBW9bvM8W8Nxfx5+aIxr9+1F3Hci79Fq+Ad5+5LKapHrbYEs6BQzsri2UdSgn9wTRblb0FoJVUt
uVTzzE4erGcOcGTTJXSGcY+iZHyzZ71LHKgE+Gjb2L9xJU0RgwhApvJVR+I1DeY2Ne6RkuNimdgO
xmHfeP0pCFEGm0RMDO1pMrz7CWFppLpdMtsH+YFLrr+ZXnqsLmM87X0fNG78GS2tzKH8xsn4m27r
wS2YgS75bZH3uw5eGdHsozD7DqV/H6oQV7NbY3Nvf2GqeQrzZDNodcBQLtk2UbMyyjHabI3P5UTd
BKYYw7mevEvBNG3tMCHPshJR/sClTLWEqicXPI1nrD3Gqjj+CVLokQ0wgSpupE0HYMzF57JkRu34
4eY1jL4c87nRnlwf4ECQmPUxLfeBYHlENXGPEWPfUU8cCSK8ahr/f87v/5DzK9BYknz73+f83v9q
JiDwX/8q/Pxf3/Sfwk8HoSbDP3Sf0uRpM91//NvS1vvnPyibiAA2HWJ2HdND90kIcFEiNvznP+zg
3z12MstDD4prFiXp38JP79+ZEaE2cR1PeqZn2v8vSb/WkuNbZlNUFoevf/7D4febrm+avhmYDCdc
Kf932Wdh6qTJFfLFCufPWvdM6bRsj/gEli0flyQ+yjVWcFAxdeDc9ONApE0K48KvmdZM7hcnijtZ
dPT9yfH5l0t5/utV/Fuh83MZF137z39YvMv/+uKQoKFyRSBm+9JF/vqvmtQuCxRSM3faG60+CoRN
KxsN+43DnjrhsyM0qXmbpLeTeb9jZqZWlUvB+39/Ecun8F9fhB/waUjCZCmmxX8RxnZOS9fOUeN+
Iq6RDh799roaYCtUXBQvfKnoquWR/RA27vfvpKQJ5fQ2qanvZrqEFaBYlIFF5BYc96QDVOPTJKpM
siG7izQqnDctr9lQfnbzP71w5/986RZVc+Db0hd80gHK4n+9flpPftxP8GMd21uHgX7vvQwRvM1c
CvTGTTKCjvXzmMYVPKvI5NAGPrh358/Y5F12RnZmcWXZXK71nPaQ4IHZCrfLAHDIfcrQaG0P+Wtv
mS+jUM0xDpCi9+EnF8neJ3l3i+AW+JGKH7ugH7Ao0oIaAcRGJpzBXAuybJbY2xgLEFk6Fu5OWKRa
bEybUNOpxGpYZem89TkRS5vMCmmlkDqAoypC3CYPUw2yUubAM3xZCcM0vSfjnMldjvjm2obroRH4
8EUa0qvXETErUlfPESo2Y4yqzbzon7Kc47GAaU4Jj9I5pqtCV4DPDSXNmFUXDz0xHnzYEn2+SzCf
rrrZSddOMBxd/M5r21mu5PLVDW4SVBxVgJqim3W8S4wIxX7V0KuT9GQRUd1Wnr2xDDNYq9b1N3b2
ERUegBLF2p6FTDd6Ef0EUZlQc0OvZSCndiLUl2iQH6UP1alebvCQofcKOToQCIQo7APVZYjBLzP5
9NzqT2bSaLATgM+TESEEcU58O4cF6eDeEfWw9oj7opgo0I5V8zZO3qRejveesafY4qkq7TsvQXbX
ztW5dhW9tpburs+cmMxMykT86TftBTO1rfwTarZVXQO87IZr692/cSpK2JQQSxw5jNk8uAy0rfi5
vnUzhaiFrk+p0Zs/Bk2Q1ueX8DhEvgPJhXmO7w3vrZtcyKh9qAo4WEF6afA527XtwZULXrRN4ERN
rVN5SAEwTNAZM/dXrMaEyGboXUITEg7UdvI+Ounl+i/5ourrh2E7OhIj99IS0aQLgJm4aVPIbqmv
4VjTvoxcAyjK0L6iwB1Qmsq3pQqvXdrDfQGIQBYIpvDEdTXXjq4ZL2VWP2Rl341J9iqkD7DX4Uyi
SwxufpCtShiuKRLTWUAi8bpTNpBT2XgsHk1sMM9X9UNocSMWCIUHBKDrTkZwtQuT/jeH76G0WJYr
tO/LO0AbiqKqmJ4l1p6bKOBOTRoohGYfn9Plc6fK/hkADMtmuKM2fxnmnN6stdjG+OhKmu1zW+ys
imWpMaikkbmrcGTGqbxDgWYVqhQRATYnCt+uzsxKBaBon65peN/H/ASgJMVapvVGl8uN0Xtwv2a6
F16U90iKymzt4LFOemLXhEnmEELR08xUe9WOfD3dx2mud8JzsAHWKGgDYzotagiEm85RoFAXlmAo
NU3IVvPytUFpy8rxHZHIu/lLajcMb8UEyrMyYN+qGf+oWcI0Dj3enc3dGwdkZRVx/trl0IJiGihE
TEz7xkAQWrcBH6mP/OS6jJcmmb6MKtOtKeledkN5F7g+2ryep5yPGYjMsLoufnWA5Qkp6iky3qTp
/9EOpJxM+ndN3QN7pIzrFneuftMWKxumYc5wy2dTae6PMsgu02ziM/R3pZ3s6lbAoNY8JEOMABx1
LnxwF6WcVVn3piV/N2h8SI2ZiAvl2dFT1bBU8zgnp95Ds5R0V8QUj/b1E9EdC/NAuuM8Gt/OqJ6a
kTViQj3mS171mIE4JlrcqjQMdd5dAVirwD3K6sZPV0PKUCtcq4LPqBTJT1ldb1M6Sm7HRalKiM1e
Qyr26zyoL0kjfB7Si2UD2rn+IqoU3ud4dLQNB5WbfZeZ8Vvr1yf4PGBtltuEvUHAGImeZgF6vZh5
NPrWWVnBr4SUlrKOPq63yDwsZDYz+iHm84agb0jgqHV8q+cQGT8pgoxXXlVcgqxJMWWnP8JkA6pa
Ng+d4KGw6ExygMtOjoOltI/pyEQpnuBl97LdnNe7TsvgFKawBZGbIwEy18GyVxj5QkwTfyJcMUyn
6N4t974d5iwEMit5D1xQ3yR/YO40xlH53mYW2IGFMrfcmHQZuNOi9AfdDygFprCTPabgkNvfHYaz
VSAaGt76+XoX2ejWYZjOv2wF7b7xocCyS5iCj7NetKRtusBvUQwC8QF8Wqt05WKD8PUSQtJwbzcJ
64DhlheRYTcYo3Tb9O5nwUcXCBaVfFmiy2Ze57lr0XUqjsz1fF4D/1aRY55G9Z+C9gRGToTlVkwk
6ACmN2cpJisXeznX1OiWH9Qz1iriN3f5zdPSMdDpKbeLS2UBXuxD4GfgMDHyACPLGTqXSMvYG1iS
TYfdsFo2jqCvt10GjyeK2HeSOsE7PYNiI7U1TpIvGfI1fVW/tlzb0LcZQ+i02tQO/9uJ6K5k63NV
taZzbkN8RWcZM0K57tiWZLHTgfpGrbplJrGcNeOEKZ+9lSERw7z7de/nl2sdYIzc96PJNslnsppJ
T9+kxQNFsiY+aqCIGd87yCiA2mwe+Db9SSv9WUnvnDsEsJXd3VT2SFRYXeYk/SnGF1GWdGJrkqpG
bq7Jq5bS+a5n+A+sguc+cHc5Ir2VrljIxJwfCnMi3ijhGnDNbDP61cfN/vpGiLRIa+SEmcEuhAQc
LVzj/4GGFwdE4CwrJ6Ny1iQhwF7WzFFaLu5fJYgFb6LHZl8ErGNVy23R+UuY/QKcSE6VTRucyCml
eMzxbz73mDQJohx5oJHVPdhpsYkrgFTS9ChksdXf9EG9l3gLWlqZ66bhRtKhsaH9AGg4vW/sh6k2
vjiUQF/KeFR02KWYFMRtJTF80sMGyt/wRC7LqqXYYsk4R+lXVpcgYrWrbb5RPLgtMx5bzaxnXItW
436vckQopcUBG7PuKsqpr2yHl5CMR0Wf/eb6yAoaZFHiIBpPeZaNiB8mvekr8k2Nn2txaHIUoUcD
KapzjO9AggFGBLRPZ6amfbiUujfENZOVZKE7iaTxVg7Zj+eztTLcGtZlbOQUGz+cN7bI7NW6YQue
CvHRkZYzzfnK9KLHVjHUoFKedvNSx4/yaj1/qYxs3toTb7Ioo73CcdQKVmUDaeEah/a2m+QeOt9i
gWIB7aeYGX4anUoXaaDIuWGKNv/Tav0kauCHdcxjbntc18R5Nyg3ent+ADDRLgt7kli3sb/IPEc9
7fTwhmrJXdX9T5jx6MwSHZM9Lhxd1iQlulNHobcKM/XjL78/7xGMph5+LcjvmZufdZNdaPKfK+N3
NqKPFGFwKpPrPlqeu0iZe8/nFnHpn2q8F0XJPmQQV5Un4O6T0gTdreXtFOOullA9Iot7tYWEsGpL
SsS0vFxvv6CXwMaMdY6/F1X/r3yONjyUjL140q/1XDnSolzKoFh8ZigwAA9yhyWW/3KtQa6LeNKy
uVqJ+RjaJI3olM6omZLSGIWb5aPUGgIKZBc6XDwiduG/VHl8Hov2kjDRcsWu98aHUb3aFQE5M2VG
ELE75yao+7BN/1xrX8+F1hsa7OG2cYv8nBmQrIkeqnQFBSD7QWLI003BnbXpZ8DxZmX1lJCuGR5j
Hf/EVnpRiwBwcqE4o5IYErwg8mhNzRmv8LbUE/ufz0k7SVpsZClGiqVEnZflf07TfVS7hLDlS7Xh
k/PqWZ9hzxLQ4J1WrXNBi47jb3KfsyB9LBKudR9nF69FcuFiX8aXIluSVAb/BewDQxybNbJzb7vJ
uVx3x9ng4Cpc/QBn6FhTgnOgALuSOIAns0vcUtUwZPmiQFl7SxWf5UwhMEpd3/tIBHIQ9ed+qRuC
XFJ/tjxUZfJDlcgxhH3PkYgVJ94Qnla+Ji3v6HxQBNR3TetuxqX4j2Lnlyi+UW2yEpfubZGJc7qr
jPT7eu977hCDV4phcixfkcVrSa2MNpYqptDtc14zLC2W/SWdKVrij6VeoM3xkvkcuvuYewaMCXYx
ro0/zPeAJ5Fujf3vsrukNRvm9WOe1WOqJ+zXScQk2CFw1PL3hsQioFh7al1cRMtrbUSyi+3KoxGJ
t7Vq/5jY5qfYYrFOfpYjEhTcZUF7hsGBKHk5lyz7cC3l3px4WZjfYGfm537w7wbrcTJHnG4JJdIk
9Del5kW6hBe3vb2F3PbDADdc9T0O8WY55w6qJXGCbB2OfPj1xic8ChKg2R0jofi+qtJbo+KDkKW/
rd3Z2BtG/WnHzmtn+r9UEDx4WXnOXJ4vTHKo3d3sqwAxA32iTben1GSJqfuXeNHxpWrod/JgLIc/
czmlxOUi3YHmM6yF0xG0xJhUeLTTg/DGDQLUYktRufQArJbjeumMMHqs6K9DZxlt3RwuVzFTEFpV
/JY64QcUoTttV/3aNygthBu+umyQgDoMQupSNkmUN8u8JybPzCbRg+yYKrZg8AQEK4R0rWsLFrCK
7FORBT996E0rZNPrhBHVlrZyiZAyXLAEOgq3Y2/iZtLFHZv1XeRTibVzBmMAknaAwGIVIslaxcU4
cWUmFH98SMt97i24qX6Z8LtVsPLz7pmHsTxesamdVwHcHLMSxHHJ2MSkpcv/z0uWMAJ03gfe/9QG
/jmci0yVBN/hIoKC7T64S6b4339UFJ5Hs1gixgcxk9oQ4bC7wkVN4phk7jkAXwq1lXX/agcQW68v
IoS3gjN7+d7rX2LPRX2GlgBQflMdsz4+1X3kbs1J98erxt9zkA1GNuqbdJ7At2ijLo7XP0wLZ2jm
K4TX//lXf32Jz0AJmcuS2H79J6NVfKOJL8GIaNunNSzJv7/n+l9/f/Hf/9BPc3Eclz+uf3f93+t/
/f13wfUn//2Xf3/Nf/t3/8HXee02rmzd+oUOAeZwqxxt2Zbdbd8QbXebORQz6+nPV+y9gR9rA+ui
13KQJYoiq+Ycc4R/PGtSlCBVIDX/eXvF8iYHB5o8tmf/fe3l8FoPI/+uy9K/v1h+G+pIj1MMMo1C
azBsUX+RdYFd/N+TEvyuAqKIrArJmoGdWmy5WgbNsrDTrdFYpYSjGfGBDGPYnjPfwnJGfQ8L/qmv
fXyscGM9BWFr7kcyM0VX9ic9/ug7r9txLjHB7RHVofOC5BfDEu89uyL4xifCnON2TssPl/8Ikccb
K0oJHY8geYOCEUcaZhL/QMjjUZ76p+UrllPvlNQ6hhWdcXCM9tbVob2r5sjE+Lc2T5iRmqdwHp7M
ORh2Gr5/27YRXxnrVh3ScByjIWBg2NN9wcB2DUjqRs6YBXMi4jUc3qBOK1JoCC1CtzxUAUFGsSX3
bpkhu4Q/u/IC+zXX3OB3P+O3a50aSM14+MNhjshYhypSbB23cBHeJtehopU/Bo6EnKbMiISJAXkY
qhqEWR8piHYXPzhtCJhSEkfIiTxxr1rc9AkFBF6n4In3NBue6qEi5a8tHzQ/b9c4oz2EerX1ktdI
j05jTsIcciA45CNSZKRSRP75GkPY+Jq54yVBEr/JPfeLaawawMGU8o0eepekpUHfb2ZRSS6GpA4P
o0dC6J+sPrrBssV0suoPsjdfekQG5zEnHqhHcrSzLP+POdtffumhRxZMuYexwCylZ7Qjui+By+M0
TCS+5DYVYr2vku7mpP1DW6NuwknqEsWwpJXBAa4tI27gtn9kTHAt8bIc2oqm1BonmFO/c2NG4Nki
+7LsUKO787Yi5pBdLgg/95ArGTmz0xGyGgFyDZytx6nwsCgyqADnyDsUDUpKtB/ZoUCfCU23hDMK
Swe/ADR3Tfw8Fa5L0ZLBwnEaeOI5jPHI7nsolfBRRv/F6ZjTB8X804zxUCsHq2ZOAPHOb4mqCCz8
IyMbzLeYHwZ0BgcvndsNJpQ70SOLtNHhOn70LsQQbO12OAcBwvyKUfNxgHvU1oRvg97ihDB8GFCL
QGAG2B8vZgIMPVIfm+NggNuOl7qz/G1X+zq6UHGoLb9YFdBB13XY/eYI6FcMWE+ZVZ8d8iXLAUIz
pldQUccY5sy8t3WijQJyEaK46TiMFO4HyeRR0t1RdlcPmfQI8N2UIUqkMqt+gcdBTVVjcZ0kkEB4
G0vpQvq2/qI1PKCB+7DZGveoUO6lgIzWh3jNhjieDWnDS4lkC5yKU0tEbJTu+w8D2DUXEA7OjU5G
rEh2pj4cHJf81bGyd06ryP2O8eE7KG6ayH7UMUMqW4zJjRYOdGeNb24X34ARXl1I/73FYuHG4la5
wbUwvHsYAok0ivFiEDqljfNda/VPGlcgFTc991r1w8DlFuvb/la3E1iWMcI9rrFETEhOKAPxmY/p
wRgDgilnC02xcB88ZLfrbBy4WxpYd9GEh6n1CTRE4EB6HQzrrOUuF0P54D6QEtXDuWNOYowJm3G9
99vwouXkGbsEMZST9tQW2S+jx/upbSMuWxgArvGA5S1x3C5wVeSiiyux04EfPJAb4/2YJ8wQTMff
KXSudGULv5jozaDYDqrnleZ8yUpQhEJO2zBAH5XKqcHW1L3B92gOord2sxnfu7q4Bik2fHOvsMfA
eIRkep3TsT9JFm5Ee9j/B5IbNSfhJ/WPPjoKGdYwQPAd2kLKIOUBrTbYwjEmlSPMdP2C2Ud8NccZ
Ja+WHLsiu41dBjMfsc22cuPm/GQNtvMC2RgyiUu0UBze9C4AbIoQm3ez++bYzisSOD+ke6naYav1
ZGOY49s8BzcqOZQzLj7+jqMSnPYyaX+FDOuL9C6wKWapuyeYCg8S7K8Kf3gM99aeg8XmAN4rnAP2
s6dgqE4FtvnWoCHboyBBDIoxviVeaoSGNaOgcD50SbWDB8WEgx5RuYPECVTlerjbPuYWpodHBi1O
xibmOxMcmfjLsodtElYPc8HMoJ9X6MRyAVNRGDlxKrB+/Xw/CmoVu/9K4wlsAlY4SnDMuIXziR0A
0zAQRqB1JiXaBo8xpmQPsjWvdVVDsDWYp5uPzLZIbemUjd5nwIQQB9i7ZkTp7jL4WnzpKrhaLflK
UcguXVy6Gm+s9t0IsT3wtFtSN4++bV1jkd1njWUD59ArRvf2YH7GJmWwKZoD7g5vY2Q+eQSyRh0f
vRXNwFqOwN2MsryNk4eJxIksjZgD9Ad7IMSZc1401SGR5k/sGW9GHl3MZHw0XfADxwNol5WJ9Kbb
JDlxoHp+aaLh5KFVGMnBSzOxgr8LizkGprJTxDW592zRc6GI6m+5hLkTI5Vomje0BmQYRk+lbb+p
j0Y9VYKNsWBlU7bhZnNN/Z82vG869nqVNMN76Ltfk/Du7cYOIHpPk/ea83H0U/0+cw+NEuK58eqE
8afTosPwo02YO0y8kDcYuXeMJAntWnFSTlNGRvSca49XMHjCkYydDwTeT91Rm7CyxQbHAjrNfTLM
CIGwp+gXeMrz/DxHOT2jjm4YxNMObeh35ITEMniGFSVgDMKHzHNBq3rG1A9mByceRvGbm3hPrV/8
KiVRlNXNB9TJ2+bopOJDSwmvtWLtV8tK1qUgS7Zf2BtpGIrcm18t/HaaazeZl1HL2ANTyK2GyJ4n
Z/4DJvaDUmUj6vqrSUgf4TIs2a7W4AfHuUKMZhfnqSgORJ6Di7ZnKUW4cw0oGkHmP80AHN7ooCvr
EDE2ZBEg+SSn1MDYZS4Jg6SVBBQtLqEnUtAR5+wCrxkBqgBu5tE+dynRkGX+QF0dbWa3ldjJhR9i
En9qHCTcjsyTBovqDSZrotCc8zTr+BKWrAYlbHJXqzedP322mfh0W3b90uYi1DNGrA6gcn3BJR2L
UOZp8byJK+8yteN3PNTFviQQuXVMxEAl3OHMid5HjWttlHAiUeVigEfatjYon3f0XXrfNevei1ts
mcRR89JXC68RtF8mNC8CmrK4hO890VIVDRSn0fLOLmKmVao9g3A/uZplrZXRk4MEG9ULHmb2PJ6M
1HieKZIU8kLOum0AKNMOxh7p0P14SDX9nE6ZvWf1+zKM8M3BABeV6vDelxZu0AV6rGbqPyoGqPHE
R5rcqkq+61M5rrqSPb2esfXFRcPR2LFtG75i9WMwuUbGtPjRBwCnGfIfbOjQDrnAbWyuV3PG+yIc
Ma2N412P2fTKQ9q8lhAfCHzQXqPc5pxAeNeG+eom8Wuho+s28R+ZZdMgs+0JDiIb1lUGESamNeAm
MHtqRnjJljEIzGI5fAcBuAqJLKOFLW98F05wGwv/FX6Va2WftlQiGOvqeqBSc0EvnBXJUzqJ/Rja
B9us34f+0SCzxjc+hWTyyr8ZXgT1OhJMQuPIV3ad4UVn+r7ysbMxoAUz4wUVEyVgl4PzpEWi9Zht
1Z/57N3mf36XTAS+Ud43OCCxyzF8JriOC0TnJVyeXj1bgk+JqInHjH/hV7/575+acc1qBFlEPQQl
QjbBwuTlKtJy1FP0qJCzEFdar9/OPB2VvPrWtAgHSkh+uqnnjQRaBv6vHhzyGn3se9irEP2qjmqy
yjeZ9eskIzISvjbAHNhZAEvVYEOqY1Jz+NrS0u3ytfod/+qgWQVcORYmAsvPKVIN/IyaFMBC/4Q4
VqFRs+Ll/zXjXboK6Dh7HIr5OxiU/L16SG14O/W1uh0DXistg2sztGSH7/D7NO1H1iHS0Zjfd/q3
OrCymzNGlMC8yfhUEwZjESKI8Qq83XPAt0MRAOFA1Z32te3g30HMDY+usZmIyd1Rx+q0IicMLvyw
kuCgXrxu+m2t3gCDayubEAI+TqLEm8Ncq+NSL6upt4OPzvLeeQ48kyK6LfXXGF884iKBATiICQ9t
xnCtTo96e+oU/vetBhyVOVHNgZsJiPAusbQJgzXMeras3zuRcrXxs5YJ2OwVG/W1ekzFvB/xvU7b
YmOhpPPQNvv7cKyW9joesyFPl2H95Jvd2gDHAqEQsbdTP8JFel0p/iEPqUkdkj0dCgps28i/1FPp
Gti18ucFdEfI/DlWuHPxN+oxQfWQy0f1CHVMZfUnfvjvQUX8UB1wVDlH9VK8xHXEBaykeU5bY3k5
9XTu2B94GqshxjudnwN5GGOEOH2KqKy6FM1PvWKI5ZflbTIBFnFoPXUWU70SyVHZk4sxmEw6Iiv5
9ii2Le6qdNSMFUoWOK6RrrHdz7dlgI929pvt9q5NXK6FI3Y4Vtyj1AzOeqEfeibm5mgyDk7xaujA
ovWSS9GPu2saEsoBHeG7JtlrmphmywrlSolTpDs6Au8JA3pIijn+rxRAj83GfKJb+CyGieRmz3tc
aBC24EIdCrz1aIp6NRSxxd2u2okxBElPTQu3PbFJUCjlITaL+GhF5Us1lPdQ+rB1yJXCAHkEbshP
bTU8qX9FgMMndnaAoZSHLaQhM23lbthhmMQEi01kPcbxtx4O1S7xvrSgQ9zqzD+6EHvMzgGi1hOQ
b0nF5ljQDazGe0U5826VHuxPordyGoYxZoeoP2ane8kwAl9JB5DdNZk2WRi7VvZAG6cfvYkEdWxb
CNhMiTmPUBmv3Zra04/0+wJ3+zZoukYY9EbbNEWBixgfp6EmMAB2hC4QnmQm1gGDkOQQNBh8g7Fy
eQMKz8V863rCk9K8ukY5ha2rRmbwu9GgldmX3SCrqiK6R3Pk+Ms/lV8xrLXyd/gTWJJ0VEwM949j
Yxz0ggGSmSgtCHbgXY2LnVFeRvzgNiGa3Mayd9Jg0NL5xHbbvf5S52DaDNM+wgqHJClwUlNDCgzW
koOw6HWW4SS186H0wA5KzAjWJry+VRdaexl2TGKRrGEBQYzdOO8ttyp3uNef9Tq3j3Wjn5sAMGIe
E6yA1TCTcIfLAuHnx6LiMBfmVQVVbKXXI/y/YZdMLUhpCJZtqDE0EoYa75uXKKRIXS5034unTV+6
2wbm8daewn5X0MnM3pAQRqgsr4saD2E1d+7VJV9rHkmCeBTvHKxfZgebK41PtUcJPmbUjZrvH0qH
IGGPaomxivOoe6eg0t5QYX4lvjS2GF3vlpcWE/wLN9NwLDfLeD3YUXnUqa8djF2hM+DXNCFf+00r
qPpK5TrBzQrNTdHByvKaSjy+24j8koTrAlHRWz75zbpGy4Z4ztkNAXWLTB7Rhc37ZOYvPfLtHJ2K
CkbY3cqY5Yys0QRsdxOxXYrJsMem6V4gTMWrFlm0OYcnyzbRxykjcT7bhCjvCq0j6IY7NXKHu1OJ
7v2LirPaztDm93Aazh15YOFk/tQNhhPxmF/oA531PCnflLG8WXH1xbw7hiNtBgQp1Kc+FLe+jS+G
m377+TUIKI1E3tgESYI6q3sh7Lm2tWJ6hevSr2uXNcDICMAYaCIMvbsEBlaR4IRTDHurwA3eVZS+
v+NUNVBcWFJFxfFQ5JFXlny4o3U1qPe9HIpIN1IedSnVYMulBGwTB7GOOJPSyMbbcs0I6pzmyanH
Q1uNi5ahQZMzl6P8+MgomNYkLTBB4jvdrm6OdJ4LGIQMexjccAP3NYqA3npzUhq4UiParfrIhuoy
4J/PdrDTUzJSKOqyXegxESCLBwXDLgtvk94D4PoEfUt4caVFVaZeZGQSTerHD7wnP9rceclieECK
5cXWQfXIsEx26OUSbuDC5TLL/XwXYvyu5mcLMUcOrMO86Nmx4E2AFV+jOWROS49mx9nGTy70HqBI
qs/F6o/A38E/izT7MJGtWDXXQhnEmLvAi28Zapv42OzykQg4c9rGXQ+RPGTD72TQX9qODlSffsRR
+x4rGMgZYPLgnNmsfMWRgYRyNyQYUck7bKZ6oiexCHyNceZzI4iVQZT8hiBmMVQ1EHwAkWn4tpCo
AifCbQjF6XEQt0UeXArN39WOebGz4Vky+gY65AJxB95Eoj4kG4tz1tFmWyl/JL+yXuo2gJ3e41VT
9dPKNWB6VOQ6HwPXfrQq5yN1za+6bz/1lBmyJakBSh0j6YGPIMC+iggow1N5oexToohPcYgAI+4H
oi8y6t8oa6LV4Cuelhoz9Q3dg937O4+ZVMFwronat4yk0NThzDUeM22vQyXr3/+Sp8b2V1l/a+MT
KQyl3Z+zXPFi1cgvT9yrNI2TrmidrWJ6ZjHZYYkBblIPEGraBtJIVH6oiZ2rhuwT0XHbeU6+1VDQ
9es3pJ8vGZkRneo3CBBy1gDByTqp3Seum+ey0Va6hmZ4mZ31sERqci2bUf4cJxagKmX2KYKYRdjA
4XMgjO/fecEWhPN/EJoN13BpTFDQ+NbiN/x/WcGNyY0GB7Y7hDUcirlfhqJMfn0fNyZ20BcJOfRQ
tMCINikiqVRhm9zqac9JQrf/lxqodyx8Exu74ioJ3GjwMqtumhrh43QAaBsQFKS+c8JJXe75B+dE
nOLIxRG3c8nYoMPR61Oa9/RvA+PIQA3wRC9ONKDPMuK8/fsbd/6XTv73bVueY/DeA3Vivn49J2Wk
yOf/DxpXVdSp6A60aYechWOSxjXwII9qbM0r2Vyz+ruaMQ80DYeoB98g3MJQnIsq5Yagk4MVQLlS
wb+bFc0nhgmwZbL0TRHyS7SqAJPBpy9ILBv8Xe9w9pZdFIBtnUEoGHK2NTMuXoYm5EaAghxqybcq
m2J1nWaKijxZfB5/ufaK4IAVO4RfMd+ost7HhhVbrXC4JdISxQNiFIF/Ocauf0QiHxuNuPZ/P2nW
//hC64bLGzUt13cChrv/OGm+h2Ul6W7tATMOCHB1eEf4f/BUSbTMcqfmpTMZiy1kyoUewdTlWNnA
cWproWG5eFXgsgZpr0OpPUQkvy/kmIXWJCWLh+fOFW1cfs66ljPnctHEevwETPr+l81mW6+DyRxX
0iIpckM0JgeZNU/dMLGpommtdlEMKK3uwH9/+97/XjOYc8PaVW8fgcE/JQhRjxAxSCLsIHWivZN8
o4XEWni44IHlRsy3hgTmNmuFbmJfjcXYeSHpaRYfZYKcjbx6LpRwRihey4slvC2L30G6LHXFcGxr
KJZLwTCJ+WmCaVCpTSWyi4/Z58yg6ryXecELGsAtcCBYf7RzWIzMiAK0UKpwddIYyhxtRV4j8SxG
gr686jRFPkyqdILhgfcoFmQHYtAWHlI62uLktGRR+wJuodrbbNRheyexj5UiYvnRUK+NnDGQBXyU
0ILvgwb2Z/ahh3CPovk1g5ogvRZvJbW7Mq6qKcgzAZ+cT9xMgw08bgAw+yhgYm3+/RMxde9/FzDP
MhGtWLofkL2m/0MW4vSaVefz2BzSqmCFpFjdd346bUwbzk6JcYV00Sl2Hlup6E+uK8xNM8Tf7Ml1
D7HZ7DBTVZy6WvGsSlGe46C4+ngpr7WKP9KS8kdjKvkk86u/i1JrHG23X7WDSLeaYf7Cou+3l0Qf
cM92Y5vczSD/9jMWjkJ7AfhgQ21wX1Kssqxx9XVbedfU7j9kQQbBLEI+D/ddKB6nHYINYficbGMc
eQtPe8XPEJVz3Y+PgYfAWXZnTXR4vKGH9pvSOZPSQaQcdNcss4pDoxJweWo80aZTGAwNPymxwxzR
NRaCSL65PlhTnlF4tQYByq0Omxzu7KYegRtznWA8NsXJrD4UB9/DOGLKWfAUM2yhs1kdDHQHXxsI
sU1OjaSKNLfJv/Mg2nU+axOBhvxUMamW35sqDKXRnvQh+i4LYkdTC05M+3spKKOivrkaE8ym7LHb
UneGIm41nnOXYXNRfXGEx6SHq0ZQha+slB+qNaWLtkg0AhvCkennGDg/Q9T2mdND6R0wx8NPaA8M
eRGSiivQqBEkKu5IVu+KGETFv7a1mDLNyb7xRnwSRUEUW+zSJMKhTyyqcBn8xo3jLWryw8JU7eJf
VdR/EvPCc8X0EIQueyWSCKfAcreytS2iZcj22Gqu9L7C35ZONBHlpXG9e6bB4FWsLlVxtnlLbLzq
LSGVX/wcvSDBHCHpw4rf1qu+oxy46fSip49sxCGBQ+oDIixmMopAZ2PnSzo16GHJ4ZotBqHMnuDe
2/W9N+Dzi5asdNUKU8luW4iRu7a3nvyw+olHE5IDyYvrKL0TYf5cbvC4wXPGKacnwlVgAJDYx7zD
vNUkvZ3QpxnMVRRd29kkfvPDj8abY2ksNvQ92KNgS0FP7msNpVxB+WcEtEWGpz9Ponquk+o2K91E
p4ymaY+Dls2f0JtxkyBo1wDPNyHeMY0lgr9td6cBnAwGUICkvDcU/bHS+MN0OsbJeOmjXyD9mrZc
tnF8NkgTbU1mRjn5krXKA047Kzk3nGRbkuQcYfmMXH0rfIRs2cjgmsn4a59VxhmLSMfBEH4cs+SW
muORZPPxUJkBQA/CVYS5Q7jTdQ/IAkODqhzYT/TA2dsyvjn0lkfSSvNNHeoMAP3xMs7y08lm8yWT
YMnZcNFitGASEUvnKbsclqOGYF2vA3FK4HvqcbFpPMzw6q4EkO0S3PZjvIRH0xq2dOj+BgsrRuv5
3u00h/F/X2yqYFIoaUenajO462rMOyFplgevxTNOsZNwU8C2Hjm6024nJw5PsMpIr6zFLtMIJ5SJ
u2km3VpNmryaoOb7mJzamLzg4xLSLAN5jUsb2z1p3rTeqHm6Wq6Vm5q0pQ6h62c9C8HmLaLd6LTf
k8lPHQ2MgSgC6wQlzTp5XvufrxgbGllYnDRTf5KGa+6grx1q3TI3sWvd3QCX+KB7GwVRLqWEikLY
sVNQwfMlLtp53yX7Ks4m+IpCO5tec4byMOHLKLVz4qXeqZHfyzet+snyFYo6hqANUYTkUKVb9nFc
MCz/KiGvH2zbC85hL1WctfUjEUGG1nkiHEESFWgUDqOpWT9HbXXt6X+w6JMPkaccAvBXQjnSQzfP
BcmeWqmtqyGp18CIzjkezBskOme/HOVyFBaGd7Ay2u8qhMMSViXeUEHCSMUnTyikDV1Xo+WQpjbs
zQgPDjfPme+IDL//lFT4hJfTq+Rc6np3qHOAc4Ph4dYy4PG2MATPfvEmyN21TCc6Zl7jnmtVhIRG
BZ9uaqc9YrMnO+q6w+j4e89Q1jLUnQxapjdEwjuZkPVsmr+tMc22aW/i0CGw6Zhi40tATt8VU9Wf
43rCPtEvol3lqnSBwTh6dskwB5SQxDRMXdOIsSFr8UsY+W9ZQkJoEOrQWUJER4VLgDE9pGWl53F+
crqZ+CRulzgwbqZyjgAxgT+oEVQ4vUSlNE5+cpIcQC8xkCrS0NhDchr2rZGfon7u9nrh0iULwg9P
jua1IBkWwbIMUdbpbNyW6G0I9ikGVCHcY5QLYIRG1p1oCzNEJieflVqRMb3N8hwRVN4DIaHT2vRw
5ciT+CGBIU6xAgRKM5asSA/dlq1xWhjAWYsSpSJgJ481fO/aCFjdiw+LhKvqOva6bPiOXPg6ENYu
y6pVKm0G9Orf2JW+2oV8XaqLYsCzijnZfjQZ50Vd+3OIYDuS562Y3PmHP7NMyQkTdaVncCqA9tRG
5R5uF2p0Pk3JnnQjJrTVbmyyzxk/zoWeXZq5i684vNsJEL8yEa2NLhmqPsYnisK5EKYVRCTD4jbF
G0iNJyM2HgxiwrhJ27XsSUBO2vtSJzUz28cYFfs4hW6Vh3jtaD3dGVuUAeC9dkr5pLbPhUOO+AVW
f8Paz7vAJTB9lpj0b4o2+xgVNViHdk6Z3tylKD4UH1axz10LBjrCJkaJ06ZFEpAgggwriQMqqDmZ
XBt2fUppl2eqR6g5VX7BDxBVFiJEC0cSEkvXGUmEKbjiqu95nQ7qc0YM5ErrBa0VP1lEMjKq9dXH
wu0fsFZLvGTn5WAERTbujX68yy4ZjiWR9ivM4q5NPlY7gisWzdZCEJ4aZASNTi86wLPfegJlGUTK
b6uO4JS04JyFRX8rJokxkIuhbIfyNSUJkHveVOHVD40e3CNHMqs0b3S3aEPc8e7A3C3y5FuKnHuV
EVSv3bMJxMF10Q4088eAPfGq08XWnMVNePahnF2EJs5haaA9xTbuW+8RtsTjiF/TbmhhcXVec8wX
NE3pAQPt2ITNTc/Bb4poRhLhgq5WpzaoNzK3XgjlgDWn1DVaCh6ji+A8xj1Fi3VxTHhTdPpDi/KF
/ye4wW5msitWDELXqS6ynQhB0czpZIVWxkAGFVUU/hkI5FgtV4SMLbBIyshVatYPFNHjagFbppD+
xBvyH16AGUPS/ESadoyYr6ArzvByTPFZTTno9lj00FXsieqpjKiLXAQDFsmMSHSLj1bTSJDTfiwv
EDkkCSm2Mj7a3Qq3iLsS7disD6y24oeqPRf8ILSpRAQ5BKo+b0XzkjG6RiRD7VsA2qQpbT0Wopek
wb3DH73nfLYehNZdE49bKGxgOrdNcNejBFIt81s34NQFeo1wJn1wlOuSOjQd7/1RJW9H0w8iU82t
STAQ42A+nshJTHgIPNAAfV7rs/cbcAs+/6hEYEWlPiH3jz9gIExoYHDplBQ1UVKkULc4NJs53dIi
ajxFQFKBP0S/tehaoTkHrX7VrfC71mQGbzLbV8h3sKWqqMlHeSO6XvWdBJAT/txhCl495sxbWX2Q
ukyE/WrRp1FyDlWVyoa9dXGqkKP4OFRz8K4XxbdhIhZQ921nxE8uXpJDV//JwuxoKACkAPlF16sf
s7n5PYCcWuoYMUW51x7GjGkgOw4RO+m0pPsoZBWeZFMfC8uELubaOo3GYdS4dYLQdjaaNm7iwULc
2At772CCjYol/V4QER+mQ6QRouIBBG5shu7Lj7V4JiMNY67M/0V27gMY1FbVSzH23fpAaiNcK86A
UvtV0Ufp2CgksekD1DtnqmH/u5ZFfNCYfX4EU/YLy74/ZewK0OgaJTVOcCFebriw7OaYTh6SOMth
i25iZhpKADFirX1d9TQ4SnPXalAaB7LBlWhF9eOqJXFmGiNqMl4ki8mXLU5zNdMqKH19av1KshnB
oFJ4LP1RHbNrR3GNeKbLV94Q3Bfh1KLAMNRFhc3MK0FNhxI59QLALbi1qapmr0WU0o2obzBUgFca
Ifml8CsUzmyPZYYdS4/yh7lWPxnI7DNc6dSluOhzdHSOqxD2l+ENUGlV12GT+5W0RCcfG5fwUVXZ
DwaeXj6cjuChl92+qDBCMuCekBGPN2br+kxxkvyUzHHJ1vLa29iBD845taOjYZvO2mq9fJe6Lv0Y
xH9EutrDIN3nrsYA2lGqMq0bQL2tr1mtshk96Ng1BOw1EM/p19CTYVq6Bsqwp10dQ2nVE9fb4iCF
fRhvUs1d9GRmJyqDLXLaKTfatUH+LKAI3d5yCHbKijuG4t2OMdZSN7c22Y8tEZWjWvbTgmZR2Kj2
PQBavaU4IEBiK8L5ZswGBAxUF70MyqNV6x6ZOAiJEGuQHUPPjEue7fS0Rt0GqadWPi4DzqXJNfF4
qy3vghEcc3bQ96ao3q0OV/NKPrQjN+qiug095pWOmPqd9dkH051QomnT2QjUkgnT8FQf0S26vytk
ELuu8C51CYGWXFW5q2c8Savw065isAcdc7YoPCw2HXOvzVfTfssjR18X44CwRCE+WAui+Wv98gI2
fcK+L4KJnn038/hdZRr8Ty/jpqvSdZ7fUkJRM5+qqVISw0WzvChPYimOrGj3wBbvy8htntnr/G5+
l4FxSXX5RJhFuoIKDzAWZIqlUG5EkL4vsBVKUfbVuP/0MJWf4G2PlXfvxPRGTPbWy9z7GA7XpnL2
vupfe6AKWGNotpSvQxhp1bZQKi81bsYi6aLW/2WMq+n4NYxalK7iKgPySSoI5wJ/X/a7ZedL6+bW
9kyPmWbulAJxubsyi3xfQY56aUJdyl7tiLeCc94x6OHQEYmZq/JOdCzPyy1XqInMMtRQg6J++PRc
owIB18U+n99yG5pCx8VlpbfE0X+XPfcl9ky7wWXlDArcDhRy7HtwXfUA2ofakv0s+tTIqlhGmH9H
0gbJI1CiXKWJ6qV2IW/gZZn0Lp8hVAtm9STci4YhSVM3x95jNtF6dwZN7CyqRqpUzm7vI5eDf32c
Jlyd1TBe07U/gz387MLxCTiMgUMWkY18SFxuD/z/nOVq0Jqk3i73xYIhaAxYGPnwhOCT+1n3nlXN
DGkz2yyTi2WA1Tm/Qr97WbREAdJm4jExl5Mkg0x+NAMkyrcYB8GVryISqIfBHjlWG9CQuFpnzaiR
p8+4nUSOowVpI6gHODkAidgYKDhjkpdIXZA1tpuUjUw+LfwU6EGPWlPeAjJzYB2WFyNn8W2pmZJI
g/EA25tCaDpYasfzoXwi5c5vqh6zCGstsK5RekG8IRT2pSotg9JzOctpbP8YqTv9CcBnkXgZr57E
OzTKdOaSrcYulpFhROsb9ucZS08160ti+ClSPNRDul+ey1FTXVkzSU0bcafx/y6JsdlMmnfy+eSJ
WEdYXKh1nFUf2G6P3RwZMEpjCutkwZunyIBwatDM8wnCP3PXOtUeE9wab8XkW4yd3KkRJlQzZl4+
H0vR3JA3/2xpbqUIXpE+MLgAy4BRb16zPP653EPCMMadNzUIVnC2jvCNJdiXixJAUEniCGPk8vcj
zEUR0uKg+FfN62m/c0AKVEzBHm0JZYa6M/0h/wA40iV98LJS9Ay0jXnaYvD3MaWmOhlvy4hDFpgS
1O7LHL/2f5yZ/GfiqiB8eQ/ocj5KWupVAHSBPwPjpTL/trzyIynGW0IGuqtHxjL/tr0dEbPTetFP
aj6bqlmzcxZteZmVmUDhEbhST3sbPUBl0zeoi3VOqO07hU6psoUZWaIynQmHZD1R9VyirBCsAvmr
UiAutBHHKna5nQIZC4ba0KdQa2oHy6vWLqqgbYlj+Qakk5ucG4uxz8mZ7CczYl6ma/O4sxE7j7V9
sKLqeyEMQLFnZlp2m9GKus1H02gGjPLilsieAiVyP9DCKE/ED1a6n2QX71Q7kyhtrd0Wt9ijOlbD
b7XqpXW/he1PbIeIrBUu/r8VBjn21JCLgpv94y3CSwcnB65rP0MarKP1UXV6DfTboxMlY/o4uj5O
ueotxMME7F3KlaiIpXbil2WCsVybkx/eF1+LDJk1eyTsXwzfKzwBslrv15ljfpCzzFCc+yqpwNP9
SD5PGoMzYXK6F8Mg2pDaRK8atZoLGRhNCxZ9LOSY80aGeJ5zV9Dx0vz1fCxBjT4W3/ZBQ0jMZbEU
KyihbmXpo6ONv9UZVa8WWw0dmVJ0tCYjEYVJk1y6YXpWrxwnu5QgyNIp890C8+s0psambIrfmCFf
VeUkM0o0attdniaoigkkYkxev+kGMEyIRrQwxnFlyh+iR4DrAXS4qpBwTJuQsej/s3dmy40z6bV9
IjgwD7ckOEukRM26QahUEobEDCSGfHovsDuOO06Hw+F7X1jhrvqrSiKJzG/Ye211up0Z3eJLzzIE
TQL/JGhP60Qa+Zax+IZvl0aPZfo/bPFUNpP0aJ19ZrkGhKXWZUxaTWpeU20ILBV0u3ERLuQLxkSs
dxaHQ9H2PzoLDw2MydocOEiKX6SjS6i4d5BGwDyFDsxeDLcOLGW0ZBkeEKFQYwzfbpbtlo/77UwU
Wco/J7PtbR/i6rj+yejC7I1Faykz9cRHyu98+xUWCFncZTaJEr5fRkd2muux0dxwmYHfkAV+6mzp
o843VIGxmOKTmSlv5WCWKqghb89PYnkYOBjzkqBXWJtWxXdL7WV77EPrWJ0B+4JaTltUfN7L3HQ1
Mu6X2zDhNscAaBqjBDKfbnCMNp9R2woYmosfaBAco35AAGBrecckrx4B8sPg47JxTYCl3bOyuboh
0DNnAhsv618CSQn70rCeNo7zlLABX5UaedM9n4Gy5GInX8DYQtOWC+al8Kp7TdowSNz5yx9/bi71
qBHISwJec8msxqdJder0LsGp6/sDV4HC1xWMZrNehAE9HRFjeJJsBg74CurnlHAOWUSTrqOUlJDi
mBiSPRoYV7bvOnmS6bBcdWP92nMkL5OVomIeY9T7hs7ICxD9IR7+vTXQcJafLEu+Ei4DlZ/3R4g8
3d0YSxHrEo2t7SitcBqnhPYc8e1Ig+G54kfU1WHOdUpAV61sb5H6LoN61GUfc1p8mQlHBNu5AQy7
zlmHZMv0EGdomHTSZmPXCLnG3D2lkT4jqbMfi0XxkY/DuWlNxb4mPds+GqxWoYMrFvFUHVO8OzyV
DGc3A1dLPLsgOhXTt4YpaagHEJoXyUXv+nSeTnznUqSsm4DzOFI/HoUt2hxcL6VXlhC6qEZ1VbwX
DW4Mp4UC1Hr8fVPmhDyhCLug3N7EQ4mLlm6OaU+7iEPJzvP3ybH+ATgyhq+s79Yy5Vv22k/LXDDm
SHLXy02+7MRu5J3UZQHSOPylmq39arZO6CYFJW91Q1XydoOrpKK5Bw/8tNybDRp0BvfyBKEKG/nS
wmdshzyDx7yL8+9Kvt2O0Nt5VmafqUtTYNVoKe23fAnyTJkPuMNEQlTb3hN5Iba0+Z8APjdGUT8m
zQ+5Fl91w17dz3jPcpOSLUVVt548DJiWuOvsRZzEQXNDhVCM1ytofsxfP5furoyDvZ+OqwGhjlW6
DHniXaPuzCFZ8AAd8xr0y1u7Dk6aFu0KQ/y5QTkKjROuWEbTeAiIPGBkGUc+mXhUYJFFBeZznC/T
Lw8owE3TMarkSIzbO4pDhnvT6jbmrFn1kMHi74h6T/c3MNRN6TXCBo25B27CgWX5J1xEtH4sfpA8
URlFMlrZjfi5gYUclxslqKyQG/hNZqSJdPnLAjBark29yjBpVO1fv+ruEVH+va3rUPvt5q5+Uz51
ENSdGrbLwm1gyrlohoYetWXHZjdZHr62r56xaB5uC2DDY2PHgGZlB8EDLMBLhNxvgymDozZG895H
T0v7NE2U9xVAJlaSDPMGbyFYUR0Wi8RP2sW9KwJzrUrt5zYcNt3FTjwNjKfkmg0JQlaH993oUMKX
LaxomgMURCDJdfZzmIpg3SJ+W98+pCxGh7UzuGto0YTgZO5VJqhnl1efDze6HhaQRV/fMSa8W7RK
uBf2t9rv1rtV2jkl+UH57DRzl+QWfJ/4v1qEjwizLQBNSHRTcNhi12fum2FyJKM2/ZMsktrEgMvd
maxIqUOs1r/69LSkCtVvveE3IeuddeD2Z7RmCOEXlNjSpU0LEgm/nw2A/WOZ+Q5FDjpAY/i5jNer
7rmz0Vzf2pt+IY3d1qhSmn8duyTcxfmbOxOOwgUnsXQ2y3Q05QYsO3gM1uRhS6Rly/ltb7HPLlIQ
G2lINviXWer3BCMiFbDoz2ynOULr5Bgtva/lgcgKpGkmvpqlir4J4ERHpeWp9KO5ZC0NRbH8oMlS
AfTyQrRIW5QbiKtQQozu8cbvEorrOvW36OZ9OkATdh/r1o2LNLyrrIRnGQp5OWOcNllZrWsw6Ibp
Pi/TcVV5f0ut/VqIVkvPyOLjBU8LGaLNw8IUqVLnTjH0YIhMzTjBjG2DJ7Cl77gI8WFyknPcca48
FEp/vrEP8+XbD7S7Sdf0TSPwEHcLjQ6SSEEOJjLd7sQQ8+s2ZTEmTo6kUzSi7UvFnB/jKckkcWqF
y0tIJF/Ntzxc/UXMU1WRxQIFEQytlpWXr7l+26rfJJRL43l7ctVC11t6sNvsiRnF0aJ6ye3i21rm
p8ur7Nfqvqj9o1ezrlPudzE22GSQ6OrF77wwjzz7r0nK6fL2WA4ZxgnrTY57lgEun0PeDY0hEzub
xqM+5D21mysWPi501njLb5uUaBMujVWzVFbLy3yriJdx+q2/njwe+hutaPmvZ+hwqMUpmW8dYA9e
AeexOJFKR8PEDY7nSPSQ9+SUIZKoSaibtcW3yWTb0sjRoh+ma/jEl/zhdBy8WutScMOp4ZVQS6nt
L+N7WJcXd8Kvtqg8lURx3Tb+9XaTDKh8wB3plPLs97OaSoSP6IcLsLBQxdGOYphtHFHyXpTyYzlr
bne/E6mzhfBog07UnrcLik0ix1mZcfobwcFYOXp6MmrYhmlZv/fV02w5zzeC1FL0upb6zEv40IqG
sRytdEXkxlt/1rvko9asv/WjvRV25YRtzRu6VBW3y0aDVRzN8xZJpB8tpeoyvYCxDixhZQ/DISvH
AzapCxL9124MphXu+udyvCYFm2QsEc+NaVosEjOOLvF5q2+10tbWRbRKO+elapvxH9M4w2AY4Dg4
G83Y+ocK8v+Ixv8D0dhwbR+C7X9PND79lL38FvO/Eo3/+Yf+STT2jf8ISHwwnQAGsbvwcv/JM/aD
/0Arx6TL4Zm0bcdCTPdfQGPmq4Gho9pyXdPQkRl23IQL69iFgoyQK3Cw+aGzdNz/DdDYWpi2/wo0
9k0EiyZaRcsK3H/H9VosLFp4KoAfcMqW5C8CLqkRPbmTRgp0dB8F8ZFcx/aYe/ZzUef9Svllsten
x1Rju6iN06HsW6qHNkMO4i2jv6CC1tCjt3MZhq1sC4MpnnGdeob1kSCGmOyNzTgVOVvWPsyBT6xI
R40OYzP+oANLDam+/uUtefh3MrJp6//+c/JKObqvmy5dpm7+fyK4qXO44U3fBd2vDAqHfjth09pH
TdceIx2XaepbgAFQZgHZ1NtjvDhP48pHyNR0dE0qBz1PwFVkHZWj1zswtQUIqiw9ZS3QWDfatIEl
jzIwXtzeY5Auq6dS0/9wSdsPty95wXxgWYmxiyMZzI0RGYyHVGNU4rGs7csMobw7FNWWW2SEBUC7
oTRJHQNXZGbgRL9hjqegEzHfu/0lrJpQDTEHG77fZ1zcxtFdvlBeNkc6tl4v9ePtS9eP+nEWlXdQ
2uN//XLgtdlKFTGhmb0VdgQq7S3qemJ3+ZKkpF9HRoCjUuaLMp0vQ4ra2IqixymtDG6yHjO+4RbZ
lnvuo9rXnvkzIEhZegGsvG3fH+O5ecd2FWwyltzHRC7yFcac5J/q+hG/H0ElbEfSStCgwFFxjhYj
J5wnufo2liz3vnrMBfHWC3himxb51c2H6AhkMzrargU6WnBRl8v/VL1Od/n/vtx+Tau9sLNnb1+j
eoVM1T1My3/Q8fHrsG+QcpVoYZbPFdtzTnNhksPrGfzHgF9npCMtAF0Z2McmH4gMXP6/WSHF6N6E
1mBPNCRx8k7Ub+OSXPichXDM7B1bUDKgLZyHY8fjEI7aNMADo8izLcUosW++TEHsgt7EvCLIpY+z
ZTzqPb+kdJOEqFiCVfUgqeA+3ty+1C7LF0Y36WkgKfokqWW3DHRfb790+xLHE79ZKG0bONaj0pFh
oA8ixfT2pfZ/jaoYQi6vjmH0Z41B6FCNdy5T1lWjTx4BuSSYJrVqQ3tkSiXQ3JmtOqVWIInHsk5t
1d7lHbQRNzU/ffdDl53A4wKOb9Zkd8Re3x0BUKGssOAEanCQ6tHNDj3zKIbGZrViEUWxlIH8Qe8C
PSimXEQkhEnG6QIwi1mxjcpMP4KeWvWFcg9d1icnApDdLQQnHH8tjF8nl+vpQRZGemxTACCygH8V
EBI6Nf7eDJyRoIAYaAreCtIwKR5BfKPIdbUgFBPxNjBt73Jdw5+tNYRrsr05lNGntCWp5pE/Q4cY
SCGIq/aIJBNdvY5H02jwGAKqfNRq9GN1kJMQRTw2SVtv/HnvwNtlHpULDqN1JJaTRT4MP27XJ459
zAIe0WLAjKcvVCSz2eKRtLd2MBGvAwSpAWbFBPa1TfsvV+XacZJ7dBIIUv0JfJs3nIgmzndJ2jzF
WLTxyCAQt4muGMuXplCwI2tdIT+EhO16Nhtyf0N/FTA6qz+sMbG2Jkglr1kgG5Ba1olmVVhB4j2f
4mBnWgYnntGUr2TcFNtJ5OowxN+EVHnHZvmSB1cOjvkgHGYxAWUweREcilyYDMAKVHiN0+zUVDx2
nvTCArbgygaNDT/4mQAbAAWo9Nd9RTErfJi8/TTR/hmDtrXq/KIxtD9WvmkdgvgFMZV1nER5cnsB
z1uMazisUgDTFObwAzYR3AKsCuA2d50xJvRFwXsCLag0DIPI3PzVqsbqkIzoqueoCX0CARjcI+/z
00WJmblffUdkiFwEgUmjmUwXxPPInNVvLBbE+VHNvrbrZXOuZNOtCz/6mb0nfHCfUc/hi6/k9jGf
8/KYp223Y7v/ifrM3TRMM49xYA9IdIm+9eKOj3Drvmuu4rtcho6e3fN5kMVq6PIolImJvCQmvdzt
tnFnvkap1u45J66e9doZ7WJgIe0mqGoGOiq/DmTtmqbnnICzNOzVik1d6smmN7E1akQNBa3cZ4kA
zBvpHqMo6ZyNRIeLZhiYrvUqnPOQ0Wk4OsLZp3WjQDNJBpGWuyBazHU7m/vGawlVlXy8SuuaT/YU
lq5+XyTWBzFjWYYvOa1/3DlZxlMscLts0Uiy6TNK59516vV8k+L2EomxPzRMyQfQnr13Niwt2Vgp
obCwtxT+SnbTld5tLNOot6yHWF4Is9npc/BnyvC6aiJ6VDE9mh4Dfw6c4VJ78cnSxaExCdBGOr9x
8A4dIYCX+84s9+28Hft63rOFrtDVRpccpidc0ubNNBCFOwFbTQtVT5tSviRD+8drk36JJmX+NmlM
ZrSsB+02qIPQ3H0W1/vEGtnm6Ciny0QaAKHU/dQSGyQa0YYw7ZG5eWuLbcRGYVHJHZXvIogvwKtr
xjVBM64DaW8HVfBtID3wUpz4jC+0RxeOcx4sGfEkIplIRn2NrtD9jiKA/JwsIO9NOwS0N6+Mnl08
rs95T+e0kYJ00dwxUXMgMpMe4+uRgWOqU5mNV2jGWNMqYh0TP3oYXbN5cuv83oYb0Oc5PAzfXtLN
tO1ylG2tHqCV6RYvpeSfE2+4V6j2aJOh5TruZmjbB1XBH6vEMVE0Q6WI7wmTDkfPKHjO5aOut/kO
rk51ksOn05OFlpPcG9sod5yUj6VhCy1EZwEGO1C7Km5XXSrHTdXz9tdpZm3SHn4jwz5skPQ5DfuY
u4aK7S2vLk5yjXqCKsbY/8ASAM4KXTFoR6YsUBkCosOCGlkOnf9Gdpa9MzF8rD3aerzg8SaSIxsu
CM4Pcwcgs0jGnV1F7+wD/V1dj8/NmBF+Cus996hM5rS7E76+zWATrKhplixYFx2f4cxh55XuIavZ
G3S/muhtdNBQCYjI633HgF8NtqQs6MtSu/qqOtYo5DBm3DFZsJ8gR5KsGzW7GGjkutAogWVUo7GM
+zsvaLhCnm2zMPculBNjau59kxcmzeBlgELyR2NvYOVishCPn7N+byOHffWr4uBPpN+wng5bt+Nz
CmRkYNV6ImnhaAT5386v6QxV+U5gASQIML6uXd33ucE0SetKcnP86uizsd+giHK/PLpoBtqKRZRp
H/EaLOpMkrRlNd/VHrooyj82fxmTfIcvWt0W9162bnr5XrXFHz/w2W1Qu2fdX970p8oaHoVDHmmQ
Fw/4BlhmFSWac7Joh8AmusN4QWNPnRcjFM7JQZxLZKLB/EcN6LAMkWD1tbZNAykzth89ZV5U6Rl7
IoAMJvMMA7ElXuKIOYWyNgMDBRoGP8JdgNHZt8ofpqtGE7uPavJd/NPmveaP974r2m3VE+HZJ8F2
SYSYcp9aSrzPOYNdj9jXvhvXCd7mQetBbhekWLpgM+OiezAq2JrmGDth7stxUXXKXaQdSszBqyo1
Wfu1MH68XDLgb6u3fsYLIdlvly68Z6wVQwlsEl3Wi2lOr4w438s6eqpMEEBBP/zpXc3beqpo98H0
Wpfezptsf2/heU0TbV2S+rcW1TJbP/SSJzi1GLShFAitbupWliBWc7RRPVHokxzX91viy8hVMiY9
nLr+PNTxPuZd3pZ+Xm6F6sK4CaCp2cxune5kER3ARvbsETVL+hgpe0asNvaQEkkTJ6zOzfJk2Gqd
BP5PJb/GznzhvtlZQeGGriN/axPmp5r4vKYjCial2gM1568n85H8gfJEusnIpCK4D6r4pIlHRZl9
7SjHKqt1ETCpK3EFVxZxWL91NrmJ863KD6Z7DAMjyqDBRBdNYRo79XURLGm5TlyqwGZKapRuwnLT
6+yt0Z1V5bI2cmNfHcpsWPR8OHb6ooVDoxB4NKsZ0c9hMNSJe5/BkjgbEC1ikd3hjfnD6PCKiFPf
FblFJ+cQxTYT8+gI98HsbWg+IxNlo7EAS1A/6QroTQNiLYOVp9wAC5MH01Q1hOU2tcRZ5LBsigzk
bB4zT+JbDibK2NWcN6jZfZIPLR2xC2zajYvkkGFTxkutU0jGfvaCbuPRcsbx0BoPo6Aeb/mZHXZz
O9Tk56BlkeZWDuxa869qcHcjWz/GziCPE8KdCFnDzuvAFBAJPk2WCiFBGCBdOgiyLBQzPvukmOPg
aTZtwg89FfaWYX8W9ghdNkEefNpWbd53CCoUUAEUlirM80s5Na9mwY5lcNj6tTEOafobDFfaj9T2
s4XQExFasJMItcq6N9YBNGs6O+2aRHq7xZzn7zTY0ltFgM66be1n0SwvKWfhsjfvIpZnASpur+wC
JmWFJHTWvRAPDogWLj3C3fbsSzjqk2xB6abmV1yCgLQM80I4LWWbME6N5rzkrnWvg3+P4vHRy2qk
PzmnhJ2bOVvh78zwnJBcA2xNixEyKSC5VPM6hvJ0RKYo9HadOopJcV7uY4sg+1rPSKlwETjDZNRi
ezhzOKqYyhHeMVb0/pyXFqXgXK+16Rc29ceYClbzpvEa4GwEhX+UyfiNpKI+aPM+sOyUrSaWM7B6
602fpdUpGpeixECoKkZygzsQ0UXwXUW4LCQtYkUMc1jJgxyZ7pL8x1ya4w/ryAmRKELS3zHvcIpq
1By6aYRpB3Ckp+Iu3HbX5hU5ks6I5m1+wKELxlJn/9VpaBQcq9kayiUKlwQQn/N9lmaKOQfXTytT
BquRn4Rplh4sYJG4SQnbi4IlVRPEyNoXlPBe0VQr/Iop3heWHD1JccPEws0N2keNoMnSInwuQ5gL
oOoKdevHcuWPSS9C6BRYli3s+c+BSAL07x4P/Qgf3X9KWzAlmjgzMed7QDO2siqYyZqLzMRCEw96
qWT0vEbF9p53ag9w+6LlHnFvbfPEX0zZBJF60/niHRfVphZs+o2pnULdp8gjEjLZ9v3knqr+I81H
TDwxaNpZIzjADXAPcVbpLE2Fh5UhgovSmTFKTTJ6sxEAUplXgIUUt3/mAs6xSA5siA+0Od3xzHHL
5jOxVWCS1zoVthPUA7tAP0MtjO9DqRoddJnBdjY3iQHwQqKJxSqgzsv/FQfWljC7J2T1AMHEtnc+
mCDycZ3SdT/X9UpSkMxSHXD2vrP14X7VKqLRG1T73LE12ohuYuVOGVGvKAvkqs9TGcI05fFfXkiy
BN78u6FWvBgQ+VasH9ZAzFigCeKInEUpyeiRRCTQmwpMC7DNFGVvfQxGNPU11Og8EU91inI0/9GY
BTQTmdAZu7QwsZ0Hh+CLVTksYDVHwb8o9AO1/WtWeTvfiV7woc6bKYDmSRG5tlpSPZKKEGjSF6wp
EshX7X7NE35plP8XU7e+VtcAmC7GIoC7qG+asUSvlbHUK0XHoBu+HYtodET9XjcJ4gZ+N3E5fqdG
CmPatMgp9hqU9cKkl+eeiKdp2uOHSFbRqPOwVT5KPxhaI0Z05m4NHXlNgvDUQDVT0kq3dsY+ETxd
vIs65LALkj9w6z+ByQ+sJemVjGH2LUNXbIhzOiWRtHZzlDA+MbmQstc6RjM6YP2dguauHrXvcey4
Y/vPNFEhsRH7qkee6dhrMd9zhgxSe3KMAOlMWjzP8aV27c1UAP5g6cR/Nu5NGZ1bAlMg0G8jYMmf
YN9AYimB4pTSItGaKwxcVGTOpNZRo6x1xFahITgp7DS01sEJQsJ2XhJ0qfJfJqM8djjzUJ0tmhKe
q8zlvWtj3Jw9h6iKOOlSOoG8IQHcX5S6Y/RLXTWcy2C+Nn0Uo4+NxLEghLLR2qNsu30XVHcmS8NV
Xg3TPjDUi9VMT1GXXnrf1vGwJT81LDm36sRqnJ2rkzevdmI/AsC0HPlaOSiJdXclcR5N1BTelJ9s
Tzz1Fk8LsONtUpjXghCaCE1HWUT4X2LvFIBda7HclRkXQx59RHQ3mkwZVU0nB+NZmvQ/6EDpWnT0
PFZxkFCHA62/6MuzZlU/TVu+VRgL12qi4xr6b2LNDPaoQLboyh96yTp/CPrntjRfIuNJc+Eu2pX2
2/XzvR/7KZ9FSSxdPU0h6jdu3nb6Fqree8qLlzgdvMza16TpCCo6hJtmYf2hYEMHXLPk7OJ3EgRg
LkFUaidWvf2QIq8N3cz9NQdx9ipiLGsj/kqs4CGi4yR69uKW9q+mFU/V8jNrY//iVllYIPPyfWyu
KJBMRBJwSLwM+Y1JZia8o3szWBlTMm4Hu/9r2NMh51U81/o9DBWTpKz6IChTgT/70bYtA2OLfypG
5ONu8zol9atlcMZ8nw6EcOoEYh9h83PKCDHz1XGmkmwwOzjGvDFTtFOJ6LVDrAVPKb2C1ejc0tkr
odFqn1NyEEtk0HQAtHaLWR5QdgIc7OptrAv9EoMdHhY/aUTkhdODs/ZT4tZMPPw5JTNaT57SouX3
Zd9tc2V8VLNOJkgtmp0gnrryCnS4UKfDSe9Okasw0i4yCKHG76JHqTNIAWDFKZlI0pu7BZEvJN9Q
ver0dGfM/a+gReoUWB2ZRls9tV99h4oG0o67nmpwkwJTBobeP3k9aRsyCTBCDXjziLdhjDEAC00b
exso8dZluMK07tpEOTKLIsmfJv3IQeRucjb6t+nTvqmqz6ovCN6oqi0Svb82te5ae8zdBN0ZSIS5
bNMwgdRw5yft3z6Jg7W9xHXD2UhgEQrvPqLIp9ZSX1MRTIcoy+0z3lNKVB9mGjbUE+p0EEVmBjFP
rPqWTbs5c4dwgha9f0kSnBWCVdPKs3QACrWbbnIrHsHNGfN+SdmZ+nOqemZphrVKJJEs6KH3+mjf
m6QN7Qy0pUmFI7Qv7XU+M6jsKS35uS2Gtkg5ZD1l1NOMmwk6Q3NcPZu6xPNo5+7W0FKYvkP2MGsB
lqR4eh4haIaVgaKC6fgmYv+x4YyDulTy5+oRfE0ZlWvAU3U4ZQHSY995CgCtwVWw1kmWHbEHzyeq
ZI6vWdq7zmv/pMX0FyhedfRKh5V5/pCX4E3RktVb7MjOzkMgvoky70/rAD3y/Oi19K2zh4F9YvZz
aip0hezFuu00aijhWy5Hc5Ac9yRm+G2X3TfUSK45cQpWHfS4mRgKk0gHGkd11/nFTzY7+SZCErsy
fToCO4LpBljzsdMMG00L8znG11uRGfmOH2XfT3l9HVse7sm1DunQjGddS15BBOHLrKevPmsIBCl9
6t64rnHhOkXoAdi1NF2/JDCTATszrLTlGiqLhbdjo5sJERYtVZyVDQ4reeuSNl65YycOutjwpr30
Gsr9BI74iMEoy2xws9UFskKFea2Wj2mpb/TWPHBNNKGjH3A9O4eyBRSkjVDgor9jk9U7bHwsMwKN
nZ12hyMlPXk+2iUn2nWCEt/TGnUv2VFj2q4uQX0usTbbNM5blBW6zjqhiMWwGStWTT6w/eM0tDyh
F5DH/THC7EvB6d4xml3yv2XFI9v89eR8jefsWs/Jfa/cd5xXK2HLd1wYzq4ZeUc9etCgn/qdm/40
fWE/1qZ8oV2OjpH/O2CzyicQh+gPGwpgFGO6GI+I3oESpYVaaUpe7Sp+YHQ0kqkxrhyt95/KQYu2
QO2fowC6Aczy8bEb059UlPueHikMZq54guxfxzRh4MUjaQQwk4QFapptYZiOk7PBwvmeutWz0Zf9
JZoQCeQ91581x+8ERtChCPtRjTM5k2mCWRC17CpK07eaLcE2nt9iJU59zBBV1d6HNKxrlyUYhi28
tvkcka3sWPdUENKnNiQmc16nZfOYWfpIDwSJDqvS3iTi7jCMd17PHDMn/WFd+6O9SqLu6AmRbFqT
BHTPSO6nEUS0E/sbv+4akNhKbHIv8kOjUPtKONu6b+IQL+iZUA6eyebsHDUbx18WNS0fQXpO0/Pu
ahIDPPvaAWsFlE7FvHSTGNZDPKfkjzoAC4uk+7E1vs+ERO5qyKLQ1e37FhdtOPjqu+gIrZaEb1hR
dYKq/m6PFlgxKEuygLSvCbBDVpfsbek+gLSuWC7ZChxR5rLIM0hcElTlSSkQL64VdvSV1wKM1aPf
qDKKDci1vYEQhHmdOEeq+Ka5SvBcxlvPDb6m2sQqhQycUaIMszjNDl77g2AzA3kCERdoHKnomu2d
neihLSz7Tm/Kq8AZQs42sec8ehc/IIwUffjQzToQOf+tKYavKiEZSLDthkXKttOsQI/xaqFVa9l7
AMHSepTFzJYugrZ503TRzk9c6AJI9fH8zYfaqarVMFD9jfb07JFzlCj0aXa+Zf0mj4aDfp+rxBRl
s/WCGZqq7rj7uGAtbXXdVpvi8YA0qAwx4zxJLX2tYQgHNpg+Bot5ONQcAgXjGWDRzO2Vj+atS9C2
RKzrXUCc4UfFqPotGWz+dIc3VyeQIJVFfC70ejz1vR1mIEuwHKAhrYnLi6CgIAmHgpNWQN+bxgjN
dLyOInYP4rkntHaT4XoChVecIj4k215PJAeVZj7OGQHtc/AichuOZ9qaYbMkjmuEkZimzuZGT78p
G1TY+2mF2Mp6FIhjw5Rx8yo1qEBIu6CF84qr0EaKeydoEOjiO2MttoStib+xXRrrsteufd57vC5e
/OCJfNz4g8GwMSMGPn9Uhe2Sy1lDvFbe1Sm4DQAWnG0awgU9sR5szzvanvldjhTq0wRzNzLN+E30
l1b+giIF8GCWwbnTFIaoqOfbJoaVVKG1NCUft8fKm56sYW72fcRYboyt7iJ1408xg7lJhXYhDUOC
GZZ3msH1POR9ct/UYu8CtNXtsXltSRI24tzcjaVB5o/YtaZ3lyP0TWXwI5Kv0ROHQudpIp/L2mD5
3niVvY9HakBpjDYJS2W74qSl+M8Kb2egnE1sEYT9gvKy7S4/+bqxlW+Zqn/LFpLMQKpx3lofgVOV
f4mLPDoFYaVtdZ8lKPVHS+48ZTSQgTle6jY/qcIIa21KtsrxaIoiSm+MzLxSCH85LgoUNGtN6aQQ
Voi52lRb5eN4rfAnszgEeOvA+EaMymFkxX+8ORNEjhhmWGfqXmgdY/g5EFucKneOGyfbbAJ1KIWE
QbvIpLirETRrh7yWw8kQaieR593J6b0tu+6gUxut+wV/6Sb6nSiqeF0UzPXwqsZhbfv9aRw03Kij
xzs1a5+MjO0j1JRHdxRzOIzqD9WGhn3kCzZltu7HZStUusdYh2NC300qFEQDgfUstGejeLSW+sbt
0XN0bbqpx8w7w69dA72iwR6s/IIxw2PG0BPutDGFu2e39p0hsN14rZEhJgOImdJ+GJGK1zi4jgSa
HUabTTD/fLety/yadupBDWK4YGfMaI15O7NG/WFdee85efajPLL6jJDLLN7MCT8FBU53nefkTieo
pXYc70/WIQIgquXg6lV8dmzJ3afAiMeWsSH4cQumBC8IPRW7tv7ikqemKYNHGll3m/JvmpwVHREh
DAmcVWHK6sFMGJ14qYakEmnffojqPVt3lsYYcpnzRAVzHlJijPIjyMqLQ7xV2Jkty5fsLp8M8eTp
R5VO+d3ti6ZlxR0RAXQWoJ6Sms9Ch4aDIrZjKylyqP1MCMo0k0fo10SjFibZE51fnRT5aGbuDVuv
dj/TymN3myjrIdAbTk32iqgG2ER0jX7qJ+c97stTAGojBAN5KZ2seCty3uue5XvppmCTegcdybLp
NNhXmeTmvYDVsOZLy4rwGPgUXHPgk27KAJ+/uSpPEkU+cudnS84eNKFAC5nUFTI4ah1DL98xd43j
ApYd4Gmko7ZGfeKB0xDTg0B0b039jA57uqD5r3ai07bkxoybZonOsOefCVbIvmKOOUo5bKyA7YG7
AIt816k2NY42wFkUKC0TItsYT+hS1C4oi11sDtk51vyr0Aum1mrQKJMDBncAY9az26PumQaU28vm
sEpXXS3mjXTNQ9BFzfn2RccUmBIiOzhWerBrErQR8uq7Gj4BnShR5ew/2zcgRSt3HsrdwjdeN9hv
ZelHZ/mf7J3HctzKlq7fpefYkfDAoCflDb1EUtIEQUpb8N7j6e+XWdoqHt1zoqPnPSAiE0CBVShU
Zq61fiNa82HKeuMmwukpNUm5mgMkmiLoRuSGluNim/6NmRMKFEXzEEJQZNw9Ib0Sfpk6KiBzeEBu
2tjp4AlmGEZdkr2E0FVujCgO91Ta8QwW2ZtnW/U2zyosjKBXboLZNzbGmLyWFDbnLAX+Oxg308TA
VFao97/A5MFzTMuHHXnn8RC3TO6GGfAjW4Zon6FUk6NJ9xBOrLzDcUC3wB+WJzPrvLW+mDdhn7qf
/Hz5Dou1N6yXymRZW2nQOvDqmZEsukk679SDevXM1N8jjwF2NXYf4EquGwNDCN/MYUxgdHuwp+qn
mcY/3FpgYCecdlu5jbW149klgwJ3K1rKar/wNJWG/Z7lPkCbPCGLCfwMlhD8IaAoRegevRT32zgm
u9T5tz3OklBkkVkvYE4mFiNj9gywd7wD/GUk5RYJnXsqIUR0hXck9meWYeCnDCtJScWaiYRkYQnh
zsUZpc2TQwUPZt8SLWBWQUEtbnhJH3o7Y3J23RJioLmX6bu51fZtDTywgGLLLHbXjA6e6317xmoS
dxemhF6gR9JE5FCqrrFY1G0y0zP2Goy5ndFPvFPE+eFGHykDUqxmeaBR2d015RPq6Ii1xjG2gkWv
b7S5+Op4n02d0pAY0psys6nXFGQ3yKsjVGUjAf8NdD3RNjkgv5ufCPmDY5dQjdF9AA5NgGR+0DRP
roeNUdIeybaEGz0ZuWeGfRpLn1Q85QhiZIgJqZjvlyjzUfh9LNuCSGlCjxU43963TDLcYztQBSXo
dcD7edNqQRdnnSVi3uhZ99VJPe0gbNYPfazdY2jVYcDHuLvkpM2E52xLq4o+D87orkGFP1pTG29N
OJ3HokSqqsfpG0S0f0ZKEUY7Ke+pSuJ93Fk//JnYPvOLwzCW+r6wmhNgtfmUFPpLqifZjgB+Pvly
o1qW6OdTB2YelKMYQHoHFEz1qd2kIRAWtVFoDKAJA5IjYqIIHYExakBkk4UCpXQi4qDgE5csWCPi
KdBhRVcjd4pNySIPqeNq007oZXWa98xbp+Sb8I2efMwpYPu1D5HsqV2I3e3wvsLvQkLbYgvgUOZi
KZAtFKkYM0jEp92OVed2KX24wlF7WuQGTCEAkMQWxGEmEd+M6x8Z7v6yeck6PrQn0WeFlnx2m76D
6O4sl134T4wXjdD/w1L/D1hq15Hauv8ZSi2rW83bj/IjlPryml9IamC7fwnL9HxAjI6OpiWA6V9Y
ahDSfwlAo67JBMlcIPhPv7DUlv6X0EFR80qBJ5khzI9Yar4/w/cc17ZNCHH+/wZLzdv4VzC18Fyg
Zb7vu+DW0Eq0/gAZizyqRKAhtpY1qGOQUapPI4XTk/27ddlXTcBWkzkG5TWqtjrr/zs2Bd2yaeYZ
aRJ5lev1VFdtSt2oTwaigztwfw9d2luUw8bsMRqwTSykN2WqzCPbtmWuIn29VjtjicFUm2qWdpeX
k5oiSQGkyGPqrEy+/nrqh8tdz7keVq1JI+vV9CO+KxGwmN//5o//OlrSefJ6WLX+OOfyzlrNhW7m
T/Hmek6ht68iIebUsu7INIgOWlA0p2IZm5PAe1kggR8QLKu9auM67b/005IRQR1ZCCZ15F+O6tVq
F3UcZKo+q/b1RNVVm+uZl9Plv/3wD/7d4T/2hbhM7drUuY2QoO0dUR2vV1It03dvXYHrVyTtUCeJ
+1irptokcue1a0wUgNYgL3/t7E2qKovfupev8vot/vGlqm6hvn8vJI8D5rMieV4RSjaWV5Hm56FL
LOqN5eTGQLhDnlr1EKILHa0bHetMdaLap1qX16lHGmqtuSOnfqee01ntU4fBJp5rvI72qpeRI4BO
SiLsw2tV0xitB6d3x53qXR9+1b1cVL5Bkwhc10jkNz1rJwNDL9VUm3jUh2OfvakwYA4bVoF563T8
JtgoUTzVtVyvIzsDODaWeGy3zKLmoJrdjCpTCPhDBwlCiqEA7SGnI7Xp2wmwIt8+kVgfH1wPHUB5
ECbBrzNEGuwJrAXROJiDQCKIEz8FVXXtmw1GHplTfCVGrU5q49jcfNUyM8E0KTeqmy3zK7Q9snLy
DC+EM+UX1oHCLD+mAC0F8lykDlENcVlCQJMe2lhCrTsyOB+aZvyoNPXbearh3mccRccuP+Wq6Ukb
VtYsw9HOH5zQt3e1LW7VByvU7Kyano3x3ooC2LimYp/AtnKN/F6jBOZSLj8QiviQs36/fUQW3Y0h
mV3K2reSt6OT7q+qqzbWb+PfNAca1wL4/+AlbCwWRWoh7xGaQ91umVvsWrgLqKzXqBfSUv9NEPAe
Jqm+qDfTiSTNdEoWEHxRMdfbaXRjBPp7QowwrmnadgeSJcWmIUsNlEWW2gWoiIXJnLTdQh6W35ml
L7D/o4QnFPFTd63elPpOLIkkx2b1oHapb+j6XQWolwzAhYOFQT7N8peqLcLdpYs1fH2ak1JbNwEE
zxaedh4H4TGUT1/g2i++XA+N1nJM6nLYQwJp4aNwTLUsqOEGpOwD3zjmaBKSrVr+VA3g9WoILXWk
tVvd7H9AMKZ80VFkOZmQFnjwZFP1KdF9wjSl2tlyraYNJg7NqhkkETOW3Om1AOz9JryBswnWsCgq
XH9DCs6OxOEqF+aQtAR5Ox5p4LZfKFtAZ5Ab1bp2vcWvUJzF1katx/rwqzdQF4tKfMMoEyBYSdY6
2Jkh9QIpS6l2RWFnEBOVhyn1Xisrk0SXfz6shw2BhED/059ETK0VVC8Rwz+f8PIxzajlqWvnmlKR
bhxFfhOCID5dP6Xqqs9bWVV9gpK3w78EPB5+sfjQIViuPrn6uK428Bjaaqt2lDVu9u5oAB/mFvWT
JD0ayIZ+eF7V01ECTdkAiiCuBbcBwVH9guXG77U9YGsd3IT8UcuNZeV3dcQvz5A0BDAXHzch4p1r
145ZdMt/WXrQ/2oxPCRwYVhtdDyxctpW3QQoM54jsg+bDNOpBTOnD27S8CDAt3k5mEhMZXcZ5r5r
ZzB9vHM6LO3lM+/gQn9CF0amhIdx3VTFdFL7gmL+5pYdELPeTs5q45DIBXWD+DByhRZYNLtbkV1s
UFeHU6FaLmrpMHbSZjo27id9JBWGkAzAJ6lcWqEWzeMg6vZENqY9ATACviCmfBsKwk4IOgkPvHzA
L33SrwE49oifd6hvnKrhp6a+/kZ+kWoDsJ+d9TyCo699qEWLq5PTluEHqr7VCUU+wpUyoWJUxsx4
3D71cKvWtds1jr4txdijNQ32c14QPpWbMNRf7SFGjRnTp5OQQ6fauDHj6XWf6pZLgV+4aqpz1OFr
V+0zkzAC2uycVc9ihk5X6rxLU+39cJ1L0yNCcdAUOJBY0XZNW98YRd7iKc6Pw2gn+yjax9JwkDjB
M3uDmzH4EyC5kOAAoIxIe1Ll4DnL5FKykwspBJAYNSy589JUxxlU7gOpUCYyyvHwyJkm5CRDSZB3
qZpqp9pU8rBqaayaWWDKJ+36GtUdsIa248tF1CG1V12IjBPXJN+FEFzrVCxNZD+WF7leKQoS0JSx
jZYUCxRs1+ThUq1nVDNSq0+5M5Et1U2Vafu1r068di+Hc7VuVmeqF1H9YI18vaY6/9q9HP7jvyXX
19h+guJ+j1Xd7zf04V1eTrxcw60p7yERAcQlZdLHQ47Rph2Z9FQ/MKwBBYkO0UK5T2363y3VXbz4
18mqdX2t6vZLHZ0yHA7lWVYIwuLSpDxEmkadjEw6e1Xzsvd6neu/YkZEkT1Dw1MdVW/u+u9V63ry
hyter6Vecu3+8ZLrASo+2CTHB0P+WK8Jgz/yB9euOeegyKbRlvVOlk1yGqvlauO6sWx8dwJ7/qF2
iT5mevfl0ux6yh9ddeA/7iuhPG5idO/IRvGPSDNxwT+udfkv//Z4P9jBunZqECXqHf/+oNccSqsG
qeunVzdDHb5kW64f9XqOjYLqcagPfjWahzHGJV5eWG3U3Ro1ycpw9THfIdT+CXPFdjVk/bAp1SIP
z+jbiIrhrpWrNFsuhFy15FP96+aysykwS/Dr2mBikuvC63FTvvJySXUR1VeHLztVX8wZ3qtIaI2e
i9y6p43rahQagWzjnzrJzxSa3W1rckkAMJJwawGQRrS+cl1Ilai/D2ram6xl/CRTVC6SSIfBEsmm
xx+c8YrfEtVp/L1Ag/DIq5V2FPH5vQZ88ayLEgYJ9E5/EdaF6BnV+S/KpxUPLpk7D38/Zp9Wri58
tapKCgdanInP0pyFIBi1sy7pdrla8U2SKhspPnUs5+9QbtROR2u19WC01qp09Scj8ptdJkggg1zz
ToLs/n6QRFjFhu2tsjqilkLVpepOiYxaVCsf2iPKWRhvin84viO6kFDPKM5Q5n63etGfBhkSXTdq
n8MKYQPxb+Zet6DJyGpvobFoTBSoAWcaTCS9Tr4sjeeBKpbTMWw/Vmdyg9YQtNHyVTAE8x3LO2HL
dZW6MaqlNupAVoWIxg1gd+LcGU+XjZFFh3bxdoEaG6EpMzJD2JPoQMbnS1PtFUV8N1uJv1NcWnjr
EJWymM8bNjOy5P96si5Ha/UydUS1gKwB4WQ2aIDLXzdIgn3sqgNqHxrC4N18fDyLov7F3nUSq+D7
jUZM7th3PaBak7xVgLPBr8vVvPp+r0zpK11afefXbqfLpM+1f2kt/WO0zD0VdhUtyAuqA+rFinUd
h+5d52Advcgpt5ezK2tDLAt+dzU1RUYq2Gvl8VqXE+/11CgGtYb4lL/+cFJmkh2Ou200EKr6qA5T
ZJfpUc/NhpNvwDdblXpF1OvESFJWQ4ThoVuiDFPhoSI3fT2u3a73DgAIWyYFRZuXmz4nDwUhFIci
0VeXAbweZn5/13Eu18WERyt4aapA8ymDKzFC5YQFTogGvXo8Xbv9AouewvI/h1VLnaPOVl3gXdlB
pSD/L1n7PyRrDeQnSJT+52ztfZq9gfNDiQEFjBjUyY///q9fL/qVrvWtvyxTh2RhmOgEmLZvfUjX
mn8J4ZB2dQ2ICpbHoX+kL1x5xNVdx0OR1gKMd03Xmn8hlmHbHhIOhnyt979J115UND6KX5DvNV3f
IAXM29BN/h353A8OZw302mLCfvukxe45K2eDkag6uS7AhyyIXkaAxtW0gJJKJ2MDZDulYrQue30C
8YqSQd6NZ/IccGkR/lxPM4ErgDPEpSzrCGVBIxlJ5G7BsmvCxtz2BhTlAv4+MtjCRpdqCKz12HTv
U00acGnLkTQAFV5vkTiBgx+BaLAc3zstZo5qAZETRWipHVNCzoYz+lLZeYrbAlFFIzSHbM+E54ds
XTeaRYmKJMgs4o3t+tpBHTJCHcMZ1azRET6ledhKNNWLjxbTqZrDX5uwrYxT0AQ57kHUplUXvTCQ
H+hGQgn/52R1QG1i+QrVUldRrRmQxcq3i60+oZqbNz8jVMMwKMWnaxFZflYblODzc7MEzsFOEIKa
DYNilGacLq0OV4jUhRGxoEge6m53xKdknSwLuJTcB0vj+9pjX8dYFgc3Fu6mm6GlzO5hcHO+bhKd
YN6hwrae0wBzsCAeYFz4UbcybKM6x058A0qZBPpd7tjjum6NZF+klLthrD0Yo/fdQTlhNdTLuHVE
9iVboEGShv2GhiEB5Ow+BmPSbJDe9kpqWMW5LQvSmiiKeJ72FRQbJJ8h2w01sta6P4Gkc/Ib6hnw
LhoYJNZUG7ekPHSJvqN8nnYBtw2ljF3SJAcRzSmCcebKNdqQkmivRzfa/NPEReR28OE9825uxxY2
k2udm8Tsb4K5R9jDeA9x6lnHEwpeUNaN21qjqzddsDHt0rytGhvQ40B8DBP601yCs039GRXb3t82
dqutQs2Obo2h4enslmw3Zvgpj5aJUXmR31ksXyDJkYE3xxAOj57iEGs3eOZatYYcGkk0TxCfG1iw
FW5g3ZgOCdVxas/eVNo3AvvIvestL+oYS1XuHhpcOXjblToBXLx3JAuy1/not5D08EqV77pro5dB
M+ZdE0egijm2yI0T5/ezYbubSCzPDqIR+84iWprTYrmBxz3fjE7M/bCzvW9o392lC0kk1vpp1DG9
sef+1ukRgV23FqkU1lesfh3QJB/2jc1XwM53aKOQfkmj/KwZvjjMWrMzUGc+NX7ZsUSUItKqqXZe
N0XkbjXE5VYMgHjSyxUpbMtkn3Tz+ZpDBBUG/mBxEY/G/WalxXgeN4+LHT5PMWwkng0DTxPMUMmp
2BM/ltp0HjISIKYs2bK80HZpONwBKJjQH10qUhuyfF7HZL+dwtLhEz+kUo4FPVu8tpAyUNnf0ZiH
A86Da78ziLXLkSLIpVmRNWiQQTyIoMqW9Xc8XIeTyqJShmeKzt4sm28OzSKsU42pO6mkejN0mzZF
DUPt8ps6wabHGqCjI4fHkFDgBQOJNGZNsRkdTIWBGeXbpk5J9Pgyx6OyPZmTfMdcZ9hGv7Ngs1xa
q6SY2jd5wz5JM3vf6hqkKLDWG7yUDmD/Y7B/PvRWIKwrN/DfzMbPEM9jJa3eEso3bzoMNJTS5J3s
AcKW3sTaXHYR+N9AKRkPsw9A3bBhMDCNoeNXQIObeLCB5UQGlgYlhoRhSeCjcoLimliienN00PmR
YjqtWqYnGNCZkCvwSj2Azd1nvR/tcs2Zd0PSPZvL7Jxqz5t2Rll8dgJuOlDwDqnFkcI/srdouIli
i0oUX2NHjm6MHURiIGMiTL+QNsA8baijnR1rP9Dj9Y8xS/m+sA+arV2y/47KaKhCgEr8tXIBqVoj
tDITrQyEcDQR7f18yk/qAZjl8lK12rJ86ljIUZJnXa1KHI4NeghNSTJfAaxdeEVBiRAFUPwcPUzo
hN140hrQ1RbJWoBw8PJCWWo3BuM78GCxtSEm78ylfWSxGZzqsTUPPRJ9LaJwf6t8dw1hj3hN5r/d
tWHzS0U9CNFOPQL87zk/Yy9ptupMhBLRbK0gpamzsR4D3RPg7REkPYjwpDp4oxEfbLPbNfOxLmbv
CMDbJVAHkenNs7bRFuvVyJ5U5eOPz666QyxkHmsJb2dZm1C3oU3A6YpgOaie2iBpSrJ1cm4yY34H
jImle+KYZJVN/NQqIyEH64uTkcfuKsGlJxM8Hal8QGERb5YZ4B+Gsz3aKiTaIqwuTqj9umZ5gNOy
a7uiB5XQ3Iw4H+0RMY0oHuJN0vuJjk8cDuexY4F3Qz8iJjhTJRAhEPQmy6ZKISBqPomOAaLPq3Dr
J2Ozqia3p1g0XHyfapmGJT5mACsLeHOABaOtv0bdoDpGA5RKmQ3IkwXNf4kvcZgLyLqSLibxcS3l
qJba1xLZCGoEl1KOGuOQ86lOqqU2l5JOjH1SGLrNJipD5lbiBfXr/5D2VX3Pt31071z0N63uJgkT
D9l1qS4tk9RqgyhTuzfa4DIG5QtDegRGtygAp+P+dI/WxrLtLPFN/V9Vs7m+jWt3CYS2L1DFUbU4
F1Zp0HnHIK0wCBpq6WfuZa+tbRWroRvFSW3g+FibNueOlCK0bnS3rvdGZ/8EeAg5O9KiM4abm6Wo
JoKhz1rgUKcG/YTqiBVuS2Pgt6R+m5f8vIVqJt4YcbdWlTw8ODRw3+BDI32HOMFXiHpbnEK2scz/
t67BwAw7SGpDwUGUEbIhw+JchdeqqaoA6sj1sJ4f2r43j9dj6lR1QoJowNEdvqmymjsm9mGU5qsy
l6KKFKrwdu1eWqaTHs2Rob12Qv1S/ytTWTZW97ECNT6cqWlJbruN0MRC3ZB6gpVk4iYZ3OXG7v3j
UGnePnRR/4qb4u84H/STrpn6qa7KBSUQ/1Gl5VXxQ7VU5aWIG7JuqnlN3atz/t0+t52oW2ohUmUy
c3Td5IXbHPR6kAr3v/b/8Xp14Foi6KdaW2sahEr106uqPB7vVbNuHHDl3oS0uVHmiVQa3vRTiS0U
Meokw9jrFHrtqtagQl11WPXVNHvt5oTJ+bAAz5rIXqFKBzNeJffk5NOoEFv1R/k7smUArkLxSEbl
auOpUN2TUTtko/Uo43i1QZQHySAZ5SNyCw5YRv6BSgL4Mh8wy8xAoJIEscwXzGG77dGCmqkGgjKl
MKiaky+LZJmmU4r649CHs+IeSXhIr2Ql1VnFthdkuxaE7sDIy9WHymKoltr04Nd/HalSZ8HtUJ5E
1FLnB9VUuRAU48v8oJrY1/FzvV7FaG1s0dxpyM6hzNmWNbHASh8amSZRF/+453rJQBVz5Eyo9k2t
4WEdghQ5NZ4/zormyJsvRy5N9d8vb0SdqvpwsThL9S//8XopgcgEGEQH1LHrwhn54/rqc6l9l7d9
Paxa1896PfHf7Svzc+LWohl2BELHBXXSlng0DhFEdzZw4ipzgfA3f54KC7OIGHfcSa/vrERAsxiR
6huW4iWJPZLFfvWSoqrFYnaxd0UjrL0euA9tOlVfCIV/skR/69yo3i4kCTf1ohU7yNrEH6UFyN6w
c1S4o+fJLsSmT9Lg5CCZY0U9HJ0ArbO2hUWexT4KLWX32SxjZhqv7ZFkaLqVMwyfl9HDLa4Wr05p
UXnU9TV+TOewSM5QtkGOQ7lYI/Mw7IBJosvXQyDVmPgcd9eNcwqzJiVs7xJpQtS1KNrA7RooIu5x
Cvo7cCLIENOIQ5YYvhrdFG8d54uHR9vKrajwzii9W02zmycdLy9kuIfdAPWfhTYgq8XRzKPbOzIb
XB7SFkUlTWqwt9YZm8SeoS/+GnldcRdFP8b5PfODfWJiHjck2oCcYPTaDWjruWZ0tGoC0qKcyDCa
e7Or7vUqBBceSmX6sP/hBHhNSdtVIyAjkTjFLmyI3Pqme9Vc5wfUNJghJDDymbmVl676FHjrRKk9
3dkNmfW2yjWY9dTiM/M9DbJHn9TEy5C/C/DjPUsu5KCzNzQc1qJu4KDH4qGeXcDdpLWpq7rNGpQp
EYfV4/fpfFt8T2wsdAaPJSKDpN4xs0pMuBtE2fupQQQkdzSsiXANaKDz732vexNLG22mJnxpJz85
o/mDooLVd1AvOj66PuwxnMTuJLe3wMizXVxFxVo3vbeEZ/6UMFOvLbzsdiKKPy+T/hy4UPYrQ7td
HBagOavVwnb0/dQFJzjh1IqriYpIqH/yxsbam8hsorRrPcWW94la8d3okwpOQogNnR7e922yx2UJ
mX9D2/qkMzYBtxxUgr/XRvS5wry/AV0U/NCG9oa/msodppRULkoAWwxwrYWr1hIxTMasrVZ1uUnK
ZNnjlHCyF3Hvxw2WcGEHcM1NbsQwz/f+rMHV0bK7iprQ1PK86npQrq3K2Q91vdHLrIW1OfNw9ou5
mwzc6np/fDASfMJCvMrbrnvHg51pWrjTcaxeNctjWAV1jdpNswHQtbbzEGWNorNvvaU0QGpHFFIB
Jp0tYzD39YBV0dpMZoHQnh4g0JR+qU373W7tJ8T/xJeqLV8rhqj1PFD18mqcX8dpafbGMg63QtzG
iG5C5yeKtIyS8gjS5avMXAXYe9yV6G44fQdCT390yr59mIufYok/lXPrnBlZwfhEjH2f3Zta+CjW
YLpQhxPKm0L7sej6C94xuyyKqGv5EMYSD7W+0On2aYbZ1ZyCXyiG9kcQZfYmsPxPNuKth/rcJ621
tyxYcxTaYAr3WD8gqgEVwQr4udmnhawWtl7edtRQq86HACNqGPBj0P/NIhc2y2SOG/gvK2Q0W7TV
kn3co0uChcMp96JpV9rJXR3o3dYJ028lCPB1AFm5jZCwMRHZ37iSKNaR9zGqotmlUfCaB0OyRvYa
LYzsEI3iU+Xig5N1aHe7tr/tauucChfNsMkyUSfA0cBN2x9j56PlyBiFNyJ0E2yRD5U1EUV37V2R
jBAjTGfXO/ux9PC0wfvCd3DNARP7I3aMsz2bxtoY47cFI2hwfXCODBy5W56vXeEPt4HRvJioT6xm
MRe7GUBIZLwMQ/azAhiy8vwGGQsEf2yNx7d6I03BZxrgmgAp+OoHE+JIkFsjF086aHV9CRisBAi/
TyxcJyN0gD/ljrcDPrvxdL1/wEKlNXNn35bZ0zDreC1aqGCMYZdtO+zzdv6M2mVSUZvQl2obT289
umioyK/9ZXzuwuxE/irjB5J98uPhGVoAxgEGqqRtdJ616b4wnPehQNuLoQY35JM/OOa2hgpa4vGE
WMBPfD3EBoDgT08vDmk0CJJysIKKhccPxQ7EtavlTpc3COccnG4QA40mKJ9eagW42ss6MwIEm8os
jA2QYCm0GL9X8AazssY2eNiPsOxZCTctCkGYNzFVZXtQ57eZKTyoOfgUVLFVQwbRpZs6evrxF4TZ
C2xtLSnwP7z3LUIEwq/4XaRQKSK93VA63RjfBtjba6Te3AN5qKrEA8nprbsQKkAgwpJnA1gNejZw
zCCI5U66Bgb/1bJvlzy4myqP9PVYxnsr6L9aZnoqiYZ3zWifYSY5d3qBy6soUadC1nKXZt4d+WZv
l+TdRIiGbE5PehjobvVYZ/qBWRiWSmftEjc2t0ayvJYweVc10KEtXKhiE7FoXMFlQidhxAoxhoPb
kmM3o+nNQsYZlUq5RMte4GBNrBmNv43yIbRJQ1nljN+XNTMUvjipcW7f8DB8thbtrYM9dZoCOJw6
HLcj4erdHBQGy4Lo3hz0Wzg7xd6u7vNCf/CWptsU8Gx3g4ZqIyifNYJJ+hGaMLJIQb3rB/O5q6Ny
1UfMyyQQnizNfMaJDdGYuBKPVVj0e4DRJmkeDWa4vmzhasG+xZ0F3bJ4HZWof04J6LPIF/ulax8A
N0F/juUDsdzEAvMibOWQHDXWuese53BmdEDLBhd496yhu0ZNtbIPVpPtAFL6aFjes/Lr1nhrP1dp
gwBh9ODGdXsuB+tdyq3oVXMqrTheU5Uxtrg643CWeFvoRKBAdawPqBh/16Ppc79wH7WkrtEdakqs
kZCQaPwW7YaaFexgPKFMDjY9uVtcVFI1s9uKCOnIqk0kuyXaWEPxnqGsurPrBrW8BHkYvx0g5Xtv
QYKdjW+wBDT99l7M0EQmPKMGdMsSb9iGdhn+TfmPLD7mvf5roxVPPiXhlW6h7uGJ6kEA/ClK6Kpu
djIS6f4hhI/cq7mDjPxElMtEza+u0TVGOATvxhkk22SFYm3o82eCPST1kI8cY307olyUa0BzHcsH
tEAYsuRPNlHnJhXDBozjcjtjFqPHQj9jmbmqCu2MvDACKU2FZoKLp8eCqtijPzTkmj10mEMUdOCo
wyqpyzMp8ajG6qpoXCJF7YuG3B2au1OzTq25XJeptyPbVDyEse/eQ0CautL/xnCE5hKLeajyur/N
MBG9G5r03AhxQpCn3cZ6iHzcUExbPLWowIxbd8bdqTTmJ7hz0wPiHDluaHojtWGwgY6RUvbJTB4s
rKl2en8wQlJfRV6epauZay/UUJmTNqIvvpeJ9QN40oyTQI9pJkur1QhD536cEAcbPxcsCfcGwh9b
J+uP1ShQtipgSpsMDQyIvngcu+kmSmu0GD376FjkdrPR37JM0rBQSZs1Mew6t9u71AIoXXDZVTmQ
oPSRpASTiRPf0MWbJLaa46g3yd50GoypEZZB7HDjoD607owY+j6VG+aO997JK0SbGJVjo/U2dhvc
JEiwstCKfsbtLQylHVKUdywjg4OdV0+m8wm2sP45aAAahiNyudIZEh8xu66/tgOJ874zXiyDxb3v
mo95aL9WJhrusXjUPScn7iu67aRjcDK1WCiJcnnCEBxn8BwtBcEdnyOtI+MTYr5R9YdsOqMhAx3d
FSSTpyeMRQB7lCMiHNPJheawtnLjoaPQieDa9N2mko12wYjYV88uLdCwC8LGEe4IcUFgbEeziNEE
QUNy1NpvPSzhjV4tiOFViLjM1MXwQIZ+DPlxZrYZu+zznDfTGujyDxNpzE2eI8ky6V670WMN37Ta
ONX130aUdyC1A3S90h7Shn8oGwcrCsyvMBcpq4MewL1K3KraQsTcEuWgAYWlGbXF28zhP2elDZyl
xdZyNO9Fz6QF+mxbxUuySWMdRcu4/9Yz9q8Rqlv2ESzCpkt6BjxvC4gZF9ymf3Om7nPa+49WTVa9
XsTa0xs8ppdt0wKbNOfpbS5yPp3hvw45eicCbsdS1YhgLBXhWjTnPNkjtA4LIRGA/ZSYSOmTAMo9
Hzl2TX5KAy54ch9Ue3cQ+7HNh1N5HuL43Y5dZzUgnLiyjZcxGX82C7OSPdk7Jxz+tmZE11L5BTrV
ke+MsA10R5ZLDWG/fPZq5g+gY6/pou8rd/i7z6dnIwqPZWjtWda/BWk0H0OfxXLhO0+iLW4hJn5O
E4QsM607dXa/L0rkYzGEsaHQ4g/EDxL8XrwZzOm2DMdTGaBtNLlvBsaFiCKE/napsIGMQwrNYZ7j
GBKW+k0vDADFTj2dO+uO0lC4cZYUyfElf4ZMwH1CFZOvDBXCbL4ndiETZGvnjjUpo7BPukZ0/ctS
mOUdUYqRBgMqndyyag7GVdFYuznqvlO3/Rn1QCvbhcRjaPBoO9Yzo8SPmuLZrsrNvT6ENT+MyJCO
CKjK2jg3LFN4M2jo8/ihh181NxruMwI59rD1tfrFCcWw2yRaiEULy3u7SolSAikqQEEvi3+IBU1m
N7e/IsHYzgvi3WmL10L87jY2ST+eydaF6zlRrkZgCfmSYokhg5NMbJvyZ4Tc5jqK5kMUz/hwd8a6
HpJjgFgEAOGhOOjS3KeRro7alz6El8Hkesca4dXszE+NMTyYhfYIdvfeT/iW8iQklZqPOOws+7pj
fiKQr3u0DuM4eg4lq7wqfeDoqQdoE1EVjBWIkKPwAUF5fR/lWM8RhbICyJDtxyeoYAVukWFmVJt1
AyFVj0ypP2NaxOq9n5C85VZAPRD4AeA9sZ5CajfRjAaPmBEPjT1Lv0nJMMQ2HI7MHd/Muv3q9Zi8
LM5EjaxFZG1MXmb9LTL0r2GeYHTY2tUKi6Ryh0FSPOjtnQ6WOtMolEzOLYp49rmC4jBZuIABp1go
95/JBaGVWvvZIUNLBxmJCdpQ/xzPdnDbjKfMQyhwMIz3skdRPkVyYqcRxtMan+bKhc0jxHZIkWhv
qE9rtYCsAKmhNVERiNyMtSb62XwimAR5h+TpPLu4IiF01dtPU6k99+NPPyLr7ejPCPX068zzvmn2
s+s6zHLmgJl96R6CjGiROtHK7RkB3JD/3+Ayuab4dYwqxFagHAO3DvWbYh44iZVqneACaSBcB2sb
tD5KkMivuci4Qx5FOA1ZPIvhIXnwI0yae/Guh0Gzn3kLqBMz8vGeI9MrtzU1c53laOMjvkyMiphA
gEstvj2Ow0eaxPTa942GdK2+SzTDWIehzfLbqc1V5T3EnYi32phtej9Ek3hBsqRtfnY5mp2sd+08
vh+KErnLZ2YElrx1/BKNvocOirdO44zVufbFjDHJQy9pvnXj7xZ6yna+IFu7QJ7PWXcOC7A9ozZv
Ras9t7NOldjB6muQNusveYA3AqEAg/FSbPQu+q7hhLar08NEdI/AwP9j70y260aSLftFeAuAOxxA
DW/fsqcocoIlkSL61tF//dtgvqwMRWZFrKpxTSiKESLBewF3N7Nzzq6e2DSvAs+wG3J75luxvE9W
mvjroRf8jhkvYF8TuDBjBiMulZAVN7a3C1+9N/0HMVivZZL5Ox/5C1lfVULWRSTcx4gG9MqT19RB
YpAFDAfD6I5+HNFJQ3rnEmJnI7Oo9fCkpuQpxh8/jvE9UGKUjdVNq/Nd09w4qf1a8isEPQ6i+r2K
KDYG40474M4EaK4lPY/old1SmM5EQfHgcqANrVuRhj/sQDzPdkf41dztu6T+JIOEWAmqhJ7Es51j
PHv+dKiwMfXwWQgX6fsVWMl47dSK9Mv+3ubdEgERjBwHI/mIzf2plmNysIgNZXDJAZGqFGdTn+/a
nDumkUVJflGzaWeCb8zmbXbdN5Vj0eQlRqT/2Wn/TXTdz6L4OejAJUvUvBA79MwY6b426nWuik+b
i82IUwnJ2cyc8qnoBc6EwofJULgET6YxKVrda8EBm7hxlqSknrCPtOWPLGmODfaJAnqoJzMaBeNR
TsT52NWjgxmj0eaLa+nHwc13EfTgTekF994401num88UJL0ffsOrfmtr4xK1yREXzntlMlVqXLyr
BgnHMwFRZkjoT9PXQNa1X2HAr1+M+K6a49e01b9I+xHoTfdVVZF90HrXkljZsotuAwvBgiGubu98
Olau16FcmlW2uOl7u1wzQ6OLxEkbGFjrxqegfRF496PwezMS0ZK3070RUAq6Jgq0+GGO/z/J6h8C
vL8R9AmlFpXd/1nQ9xLr93LxWfxR0fc//+qfKCv1X56pbMfCY8159ctl/T8GbN/+L8+DJOUTYrCo
9sBS/VPRJ1H0ecKWiOM8aZPcy2UgU1hgVtIGZgUL1eeEYZtkx8v/G0WfhUDxD3o+6eHIBoFrsqny
7awvu/kf9XwoAKO0cyJ1/qqUoO+Mt7J9cLCzHJx6nHZe2Uc3DrmgJKGIIz0XEmJM5owUW/tODtc/
vHz/gTplAQr7t8txbWX60oI8pSx+7z9eDkZJu7Kr3DkLx/aYq0WQx+33fnKrW7P44VcBqexeDiS1
r24Hf8hOf/3zYYT9+4+XilfX94VHk+/3H+8nagbqtMjBxuC19Pru0aGCUq0uzgPo2u2gyF3vq/ai
sTD94yl7H/9X+Kv8T787b/effzi3CveK4yiO8fJPv3tDxhnpJxZdzHxwfpTBlO7VJFYEgHJ4bGL7
yUhCQqFI5nXnk5EkHyrPTmmZMJnSst0L6MYrCMvROh8Ifv7rF8b63af/dZ9wrzrcb6RW+a61XPwf
dJ9Dnfb0kxt5zgLdbBNdvzpZXe2gEFBqarKcCOYmQ1iSo0k5R9xbjlgHUkfa249ZaUxHzBL1MHq7
v76ur3yAf8HYvq6Lp8HywW1QiaJ+/f26MAbq3IXtdY6Qhu7DmmpOt3QpyVr/NEmWe8bTsBd2BrVq
lmAqFy5VtjgVULLH+/SgE2kfhO5pSNTTeZpad2eY7KokVyW3Jmgwv0dm2DWPgqqRDiH8QxXG1nlQ
4wdRH+q+K19pkLsHP5Vwx2CBkJ5TvqnWfzYSWz4YaXXHQ5Zegb9szDahhW8mdEZtrBX+dN+FwSfR
L819UCIlirUnjlHivhrKfjHZ2C5//WpZpD386RZTJo+VMj3Ewq78M9ItsUhhzsJAnuMSQlAYaAmk
wGoXSzMOqSwghXusE9ILFUl5RbOkrNNt/X+8kEXnjMwZ8y2v2u9vW0jIYkafU54d/Lanzoyu7PXi
YSakBiPlI6JV2pGE5spAHts2P7YeteNfvxiLUvn3O4dTJzJqkrlMxzOdBX/3hzuak1RjME6R556m
iWEfpEvc69hNx4XAK+Nkx3v0d8vbv6+2/ExlI7ngT7aEP92tZp9It7Wp1YkXPIwN4EtD249l6N2V
QW7sEt+cz0vjxoYIg3DKvZqSs3xtiW9N4/zNo2P/+3pDor1N1rESC0nxz1JuLxBWPxsE+pRpeynT
QVyE3149ZDEmh9YH05veHdeINyg86MwQdb2b++IKCmA+wk6JN4IIsSt7FtBrRG+nwSN4z1fZgwDB
fSwnkpQYfwZHryXJsNHTLi1ZvC1qFh63bvXXb6b97yv3V1qJjbSHT+w/39mBbdkB+iB5Hugwnou5
Cm4bgtdWzhjl+zHBaRb43qUycBKRYiiPmYbqFEzqTRBb9QCXg1gRc0AknBY7b3bpXQ/MbssqIg1h
EOfesY2bTIPNMSN/o3KiMEnOmbbGFLq7zBUhKRDptHIwce4TAnD/Zvl1/8O9KqXwCUjhdnXNPz0u
aearMU8r7pvUqQ94tuGSm1zuUHSk7/ZL/V5u//oVtX7HPy4rq2I3QkxtuRxDkHP//nzQ2WzKxq3F
OXb88QG0xXRH5vOdVdUpHYyGqoY53p4ZuHf++oAFU6qPtC7yv9mU/7T3sNFLSQyN60tOKORF/flK
qgjJKAwWA6ttugTnmo842zPS1lAjRWM87skjQ7PneWqVhxyjbU26YchJ++DZutv7WbgJwyZ8ZDDe
/M2m7fy+oi7XRlvNXZCjvFyScN3fX6UqnfFdWK5/qv18rSAtbC2nTdZpnztsFD59zQ6eNdd2pWuu
z1a7EAcC73bZV8IBPrVd09FjCGmcByemNzYiuexDckD8+pwGjr9vSm7jonDcwzh4W59TGR0wAvcZ
Y9NtnRyJojU4j1bnXMYlrZDJjXXjxao+TC3Z9qMM0BOi+gs9f1to59Q2FQ2IxDP30AiZRS8dcnTZ
8T5Px13dlIS8MkbeTHNsbxLyzCwklQcZVuYdaW5WWZ7/+j7jLfz9TnM4+rrs4Ty4vimE4vT3+2tY
eMSo0UmWizccLKSjnpfO164EQ7hTRX5LF5tOCzNzemVo02eufV0qamlOaBicgkUwmyzS2doE/RV7
WNm+4IG5wACQGIrQYGwXcTskO45db7nMj3MCMS8aZfmlbSBZAsGp76r7cYBNnaUp7WZkqRuSQ0Eq
2e6p8FA1DGq4qcMEGU7Y27zZZDBEMpygZTOFmr/iNojtI2AjLyaEXV9i9eXvY0K6ufaZ8pqNYJOp
yETaBTOD7rmKjkaGVnuAiH6OI+IYvRgH5wCJoRummwIiQQC08Yx+kcBNW5HVlbjcQgPBxvVIQu/k
HVg34nv0zca+FmQnxsULaX39cY6Kh9JzHljXosNyLGqy/m1CWDllkX6MbCgYfQRj3q+JGK6UCm5x
rKiVSfpdyxp6i90V11o9R1vSdoYj5/99nUT6kpPXvaqc0N2mpCjj7Nf+hZBl6O0+HXzt2KgTIT+t
6zmDBDsy7zUZNZ2EtpaB3nfXzJYbuEMY2Y8/NJvwY5a9JUXyXTgHwurjrdW12Qac23jRcijX82C+
lH0YHjvL+dGBeFqmbYwuybPFaBeUe+1mxWZ0TQMMZi9Ou7KgvSQZFB+d/ibuhLpqP4HGhpCyaPQ6
a333cQhnkOyIzWt0TLj4AnWa5uk5KeLhMibiYDtmdDRz9atALL/TkV+T5kwWLIoqwBdWhz4hasO7
nibiCqfyQeBGf0uL6VZ6xSHHJfPgEoWsB8FBvu0eVEqIXpDhbQmdoNjWSeZyjI+eZFq795EVIKcK
OXjkebMfRtUekagipi+yT9wU4YPRk75s2gRWO2m+7QnKQ5rTcpgF+notQuRkyBRL1pqYwedNG+T0
vGbP+z5UjLGS4long3sOIlntOah2a+gQw9bKerFhrto80bPc+k2174wAI5WeHrw82jtlNN4YjlqL
nIDKuSKQG+BocbR8Zlmta1hbr7ohhLTYmjD9DtxrYlM2HecZi/dGEN+5iuwCUD2xwJs6JP326w5v
yEhv84A71eczqw4+UfMwpp3LDz9kD/bpUd0NXnnDSkZSbTT7+1Asgg9tkrTXKQuB20+DR+M5EK+I
mR78NLYv88DJQlBJ76tIJueh6K9Gh++mnupHLciypKt+15LEnDCMZPkgV9dXv+LCa7cY25udBg22
9tO+hHYD/opm8komSbRTcxKSplz/kMixDrjGqoMOsx+BTki7AcLboz244xdkEp407jGwgx/SD6bz
0sE0ZD9cw84yN0EpvLXJu7rCXBw/hQ53WBGfGO9M32RApz3mriBn4qO9OERkMlgD+VN5HLylK5pb
TXj0vKRcZmYh1qr+9AfLuGaO/qGztr6VhLHm3fwzNIvhVHST3jqpIOU0br7H5jHLavdFl81bbAUb
XTrRLVJPesXM6jeT56dXMFDrYXCZaWt+4AgaYt3WLIFzTQMAQ+0Nbe1pbxpLtn0OicunybkugHld
ytr41lAO753BRcKVLVnDfvmec6QgGw1hiWVVd1Ua6mPvpZe8jIOrHSEetefiEcFSsFO+ACU3v0Vo
bIjaJZTTMtzsWPdyE9T9G0GXCYZYola1y+wQU1i7SoY1L6m6xJ51mHRwBW+g74W/K8h/2KmWvGds
7gmPXamZn7WUoaVtPRVoPlo3fOos0a+cLH9uZDKSCp0G32opf4Um4aXePKWU0VxJX3TiPqvIFMeF
7X/r/LS8IX4aeh963k0RmXjnhYFiwEVq1mQz7e76BRIss3EZNoem68ZL3vtPjCpA7WpsXqMlb5dh
yChzb1OPhNqKwpmewstI/P8ml6amZ2+CdPbTN4ZI68FKwh1Tf2OVk0SiNTL2vrXu6qDmn0s67lp7
V2O+NoxMd1/FGXEwxIW2CKaSpqH5bBHsvW+6AjyPPSOdNh5nMmgZFEkgpKxO98zF2pJBugUc4jyl
8x1Acl4yu+h3eR43WzPRTzTHEIbmS5c/9d/gTJQPZE0Wa8KFMfMNUBrwBImXXlr9rkrQ6xssTmJO
2SFs/WuedLgpBtHDCwbVZVANEXhSdwgz9wM1wyaK5LQtFRm9VWrfh4ae1sqhlvDtIOLRTZ2tq1q5
JZr5iSFXdhH6MvWNcfBL4JNoMMPpzAiUarEa77SH318iL4l04FwQMgILgeUYGOAcWkYO+7GrKOPT
RZJBvxZtAWuKgnU4Mus4jaYrbm2kR6vU1Tu7HvzvtZ6+93BrD2Muu73t169L2s/3EA0MhO9cbc0w
zTdFbQaHdEZNUi3FhScH/TElcFho0ppnmIQ1gyy6RrUsPnNGPhvPcMSljtz7VtX5rYf9CqdZNe7y
Du5U3zb3nMPRGfjgOf3AgSvTRGcEsPUmtJryZDBodMfiZETUL7ApHRMxoyrJSV0VRDbtPGFuB6bM
x2EaqS5FS6Cz0e/j2TJBt4FMGSHjocodL32TJMDVcAIpGAicg3D9aEn/xqq9Br6ogR1nxN3Z22hO
5344sQ4TMJDsfHci773th40q4dBbvrptSsQyfcloOpFRe5yUZZ7tPrvxu4a4EDG9xeFyALP3TTQZ
1xHEk0yT7kYD4sOAk2KZ7P2bpBY0+uaq3I8FlrhFZ7/BJqjY/O1k144FTKOJZTHEfnwIynzcAn1H
N6btZmP40oayRRZWLuLkOmU0HOAZGg78Pn4iliFESioGVu684vkbLkngo77k5kKhmjgXwK2IYZDr
XhCYipzRIHwU5xhFBWP6TqXX8Ut+rODujY1nMloDn0Q3ajvM/i+yAz6jsh+O2pNvfaE+qiqh3JUm
eLSk3aAM+ZkaQUxJkuPZM/o7xivOzsfXFUW2v6saQbBKM19MATZKEZ4eyvbVNvxjO56Nifs7t6pf
0kEvDcJlK2zlrIIx2VtjzN4h38tqiLayz793gNsOfRqzTJPdry31MObjuMPahzq9iN6UOi/NsDES
0A/LcaJK+ST4GiaCDaDU7V4cnR5dU+1UPJJlVeYhhzg4XwN57M2sH0ceWabNRbweqjftVek+Rw6y
nXLivOuxhc0WQkWSBdmbXb4OIiRlBPOs+0RfDdsbSRXekSvc7rynfkAZ0Yzim8efZLsHu6Gd3pwx
Vbs4IrjGAeuROe3Ee13+MPPpR2clh26y3snJtmrm+mb22E/weipvke9W8pA338BZIRVLfeifjhbr
xvmwM6dY67TJtolFVnqXpauRN6OUX7JMu16VFbnl+LxupoXgMtRtxcE4dRZWMUPixOBtISISQIZc
R2Fx3zNCjV38wRaar0CAdfYqhPITk63FdgadhnlufalHpIIpcz7ygMJmQ5oJp1+1KXVXbjJTaiyI
5Q1io3bbkqZuM39uxvaxqwC7ZjWoUGSR0NlMSbS/tqBeyyG7C9vFAj2PBwtn9womD7VHCGzAqSh2
Wn2Y7JRNFgKr0TvIT9DxUwYD/JgrElOspEV8NAYoXyxjS9FXtvHAWZYgosSP8QTMt3V6Y4j0tUvN
tzzKPQz0o1q3TNKFU5BP2Oy7AG1d77OgU6ltOCMiSQVTvGEEj1gz/kXFe0Bl124bGTBcbeQ3NoY7
zqIfEn0raxI7d+iiA3ehE0nDvQeaEO/Jc9khna2XnPAHeEPFYsmpyYOEQOi7q7FF0l2CW+9GVjnX
PJCt9WtyKDEETj6WzZcmGBB40UpyQM9t2xCEFdKMRzNitYBG4K9mtzzLhHFaLtJHqorTPGiIAFgV
1lwofF0xsY6pg99VaK80SdNsWv4q69x8H6QfXuT8AkLDniFMfM1Tsoca9BQHNaGVdcRGkAQEvkSA
q8LwYlrwIkWLdakH6Y17ILjPK2zP3vBQcQhG0NVKakr/vTdYKvuGNj1jn3AH1Fl5xjtUPWB1zqMg
wnBlDsHz0IgPUaFVE+iK6hytbFMDE6vt3ein28BSFhP9kpNjyfajW8UItPspirs5Yw48+IazSd1t
aCjIHciZU0cQB9CjUy7Ln5mBQ7QtQo1j8CPtB73FkEqe48y81qi3Fk7jS+khgGut1952GkSxGbns
EvVe1h8KF8eodCqXlXaMXma0/vrGCxxAq4MfrmGO3Ns239MIqmi5kKMT8FtArcMD0wcrAiDVjEhW
Vg2RAZA6PPe+6CONmsEhB8JC469encYy8SsS2Y/BOkhsxtQJxhecfMZqQDW24taFTpiAwewXB7RF
OS5pVm1lLk8e1QRLxc/4rRyZA8tx/JHF4GMNn5OyZ7O7dAKkE/wSzTnfwWdmNhLsRe1ScYUPyBiw
eKaCvPMpsrdg4i5Jw+6aWw6SefcFL/Z6rPd92FiYEvOVq/ofjfM9s9sPw085nuCVZguzyYSB/C6h
6caI6mLGvuVsXeKGEIbIbNuN0aUnOUQHNw+/FWb1aYUsz92IpnnwKYfh37VedhOyywV2Dn7MV3dG
O1U7kaFNpj19cBUsCxuZwYDJJ9NFf6EFOjyiuLK21Bbz1vbpEom5braOV5TsPmmytXDSCctK6zWY
dxT38o2Op3lqAkiJjAsgVfZddrBCz6WFNZq7ziiMDaykdF3X7rRzh9jej2X9y/E966pUCS7TS06o
6koU3WgNenLubLNUWw8xwA3fJ7n5+iwbi+SGdKw7MUXz8V9f1+2CFJ0ni1WnjKmoTIAANs/F11+/
PlCUVCYvMztuJXSy7vA+omGH9dFndXRTkWIOFLDsp1MdDMd2+Vrz9bWpjT6iAlpYiVAL7JJxCE1t
ntw6Cm++Pjj/+zMlkGeOIWSNMfSexaC+y0z0B6zCNJ0yPfjHKDSIQlj+6g71Ja0cbqGUMFmLOQE5
Aaj+suoNmlDVVStsrfjr4h5XQIKsvHABb3dGCkMjN9+oiscNiYrDzq8QXyneQgtPal596IKADS9N
Wmi//b0HX4hMQnZrme4qA3m7jyAwjVDkTpr9m0CYE79SX2i0Qum0prW9YDB3Ud8uwG90Dx2H142r
jA/HaS74Ixe9HP0xh20mdbrHJAlvuywyYTVFO77tLU2ZcB3PVHP+kh61YkoLHwZYPLyQ6UnX4gcU
eIXcNfns5iUZQdY8QEuPMRKc/usIYR1d6jUtURrpjdscF37mg2f1F22L6A7id2rF0XWQxX6M6YgK
rfrLslIO4NbYuUOOtcjGzxBiHRoi2jw6KdVgOet8TdPDO49V1148OCOruStu9QxPqAqhBLBJjXuy
Byq867Hx4HTWQdpY8Cii7aM2R+ec5fPHJMrokenF1bXb6OJ5NdEuFcKicQr8WwX3wdHNvZm6/qHh
aAE+wHIfLYfNJAitHqJpmp+1k99qx2GzDjMy9fMpP6Tp5LNit+PeJVdzBYh2J6I6PJmxlRxHuKyG
4RFY20IS7XUUk2vcl3cmrbLV6JYwgn19CZJ569rDSx4Z4YbxhnPRRfGo6voWCRbwhWYRP7nqOlRE
d3g2l1yEtrdf+Bp7Vd8Vpna3UeBZ9070gPug3g5BHL4AXr3xKiv6WVa71htpuikQmlWNS9Cw237L
0/KKoyc75Fk7r7IRpbI7Zc2hdJ8Tt2V5x6B0XbR1qVXumpF9IOzi5jFLjpkty7MTle8NTo1bCX76
MPdeRSuQ3dV2xje/d7/NNuKWurHyM796tK9yu4e3HRKNIE4cVMmy9qSiQpHqPBbFzqW4TaUfXofp
zp6Fy9M4hFtGkv6SNNhherSCNRPBYaUx4T1UHO9bIuLPZVi+2NBqiGvJnAM5RMYFZeqjP0HMM8p6
h3pZr1tw9Zcyp38Skubajn740lTBD8Oz45MqvYeJ6OsLgotnK3OsszUi5lL06E7VbDybU1Q+WEIc
Kbc9hNCWXH8Vn3ZJxnXbqyudovCu05he8iJgoRZhvcenaV4rszevmUysqzYzIn9d6e+0NmdE5ssX
v/6foXD6K7A8GJyGVPo+kmb0OAyp3sXMgGlYcQRYDxEnE6KT7ntftke2QqIGgH7Xm66UzqUMRrHN
FUI3P5dFv+pHJgGiG+iOFCFRMU9WBX1WJrQxZoSkZVFO25ry5zAM6skPhH+om3zauGVDKnE476uh
9gFeMwPnKplr2YOJco3yOYPpETmpu9zHD9FsfTfH7wl+r40gBZdUwfSiTbPnPcAaQng5Jm+EuhuB
tC5mwTKpQ7cNqLuYp5GrZZGzcTViRjxUpFUOCZ6bvIw+YlGyqYJXksWVcT7AEuJKd7n0N11z61OQ
rYZxgtdXp9G7UBHWA8OAyRErcNHKP3hLApK0O3U0w2/kpE2nrw88Rw+zTN6l4bGSeiO6LpNWy1dq
ZjfQo//67B/poVUCD7KgbwBHKSzP5sLH8+GF8MCqiXM5OZGrzKOlCT9mOPWZseY0doKiFJ/7fhnK
UffDIHG60kDVbqHp6y1mQSPC875IKDDon3jigtc9P5sszWYIvs2PrGMuIhf1cJYddUMRQqjt4zSo
dx26zjpRX+ur9UTahrPvrep+aGCME3pTb0dnvI2TkJ4U5L5A8zIL0pXKLl4MYqxfWgxU/11yioTm
jCfQPkfdLxyc49GV+mzMZH8qjuoblTvHNKUbXYflp9OkxpnV/0AXrlqJTk6H1NujKoTarsSwL7oG
HkzlP1ezG9/HbkBCc/irkzWQoYkrHh0j2fYtqyMl2ZKAG17ht3SrKgcQkxgJp6wiKVd5GeAtjbZh
5gJkZeXE4hVMp6gewaA12ZVGU7o1W1TtWAKwx6b+N9Eb9nnIjMexMZcOyMo1QrX1XZr7HlYl5mT+
LYhKmJZZ89ZTSx6TmMa6lbFE9dzcyYTIu5PbbnTq1azNdNdlBDrbEMWmIa0RtdAGm+zpRNm5klMy
3wnrCD1b7+ny70MlHypGWmtn7uqtAedwUVc6bYyHOCEAJJEq2uew0SyngurHmcScjGxtuTONTUO8
xpZt7o2subayAWo+WhuGt8E+wkTNSMFbRzk2E3t8pzVnUK3R0lMcQ+kvuiH1DoHrHyZNojwjHGGq
l5bPmGP4q364qR3dROP9HE3yMKfmnRVW7R7ljGZM7C2ww8UrA0auIzkEM0a3LsuGMbaVbCu7Cbc0
Q3AqxjmydZCuver43UDcM7Ziv6nUr1rmHWzE9J6YJJ/CJyH7snxRbAyANKh6LHkInOAVhwpsLcsf
1jQHwlWezs6qZF1azxVq7dEF5ENdzTdjmJLakFKr8p5khACi8E9NM/ygoNWUkQ/gTj2Esoe2bQcf
jTJ+OaHItn1AviIHv7cYPc/K8DlcA7PhjnWpg+LIPZl1hWafLm9k5Y8mnI9tqILXIVfzJum9Ak4z
XYJBo2sADC7xqTGnaXP3kJmCqCLxLQjDV7/BzVSJqVoXygsRZccWvv2YVYFqNYpL9sSAYaoINkRn
krtVkCiD3pThhLBv3Cn51kaCiUfaPCRN9z6PELn8zyHmtFAzdoLjWJ2DAr8k0z3c8Tsv7raz+X1u
Ylr4cV3z7UmErbwJUFmPQrpUGzfM0zMFvBqHd79aWhxMpDeDTNdJU+d7oww5ppPUlph7JsLseNmI
OMuaLhYtih0ysmdnLLINDIhvjiJ+JuZktcodDs1+VeMeyBVcg0zdz4Z8m8yeEHMJJa+Mi+2kZLn1
bdFAg9fDZgrgVCmx3N7Gp5NM5qZp6oz0OQlLVna0PEBVyEDsGb4uroX6A4kYj4enP0yC/zdji/Wp
TZCVoz7epRZNoIF63Hc5gGNNBC0Iq2uYn4Gi3Puzt/fRpR90S2JMXeGb/DJ69eY5WQ6SNL+gyZOo
tAvoajOIw+y+D63kESyaex7KjUA7t5k4ep8EyT2rSvkwEK0s2bCswhcmQZicXoxWsp5f3bBtn5M4
cm5VBASw98N7QnEOPorspwzEI6fgoFGXIWNNCLA8722DefJgcojP5QQ6jLOd7YYo9/MjQsvqout9
4TvPhef9UBluIm9yD0R1ubdAElc+ffrdHDfJzswoLHKb8snS2W089+ccVwW+X96grGif5tAIzpEs
vIvsIs5XkrxPsg/mjiiAyuWgVOU4kFIaoPTvqY7yyuZerImoVYzzJ4xTzA24/zrrOQuGEXd9uinS
BV8gw0c8cL86Q9DKQQJ/zcvxxum8AbSlqLdmlb8XUO0ONPH0QRjeDyRbWIkqYX6zwzlYt7FY2VhS
DhXGyi716lMuxjsigBiLF3RepP9SLsMOHNNvYixf8qGxFqdGeOBU+m6X/DZl3/Vrb2HCp/Os923i
FtuyxclQKuvODCtzX7j5uOEE2B6ATOysfptFaYz1mhwhj/ANslD8tU+riQSREooa7+Kq5wc9OWHx
Ubrdu6zNdN8G1tXBknsRcX9IUZMcG6+q1qUgljEqxd62gJcKhx2aGZKHCb1yOU1U4aHgnxO972Xr
ooOePZiepmfVWXt0MT+ZR8NASep7j7V4L7wsAfsH3MDUDfrDAg9MoqYb2IckahB8QlAbnhenYsI1
yvvQyvcKF8hNXqeIF5qNE7O6kV6cr6YAEjijRYwEft1y6LX2Xew/dI2DeyTE4RGOQM0Qpq51nV8L
B0brNKUntDrhtjfcnByqjrEk83AQLDYWSDbdIJrcnYjtV8IaieeoSY61xwqdQXo0WTkhyDMUpaGb
Om12BHngrwL85xg2tcUZmo7gRif6QKJSdBLAmtnOmWcmYx19q7p61ZocRUomN2sTXSqui5R+gdtP
bDXguZ0iJIDJbGC+zsij/FlVZz8itoJMyqJvvjduXuz7ZTYozYGkhSD5nGIITtUgfo5Yww6dN0No
INplrMNw0+ppX4d1dmlS+AzeiJHOjfGdGUZqPAb13kvx8MUuE0OJdkS55G0Uv1x4peFYyUvZjmqD
RIUwBwP9p3Jswqd2Be/SLXEjG0s0bN6oZ9aLT9Po3Jjp2UCzFTPnxGSt1eRVRKriDo0gTdEGJdzf
aNFXWGjNasprrYKDKL3umKQUVAZlUWgzEjfQKa3pjVMguFG8i3OKz9AFVtqk/smjYXyHiOrJRJVG
Toh9kw3S2JFlVWwSuw72Fu5A9d0ec6xTnFXI60z5jskrVbbH7uqbu6BxPmuvADSKvWFlxYc8zkMm
IPGybWiU1P6AbxlDQdbuJWXpraN75qOWvtg4uQgvCpHQdtWlV821r4N2J8rpLPsyu6lni/pztlw6
BxgzW7Tkq2Ya+43qR0LYQh2xeUFGDfr62Z14VDwje65Mcu+iAPqDZeozaSX2pkSXsXF6Z77peOXQ
07Tgf/nRle4x0PhEuAZTyFAt7o7oYg6h3R6EX9tUuIa1piHRMHqgdk2atF25Ep+WHyK7WlTzoGaY
oEw49xMrB0qeuNPd4JgcOgMN+aerL6gW2m0h5ztDFXorqMLWtl0hbHCJ5PA18JCmsogRn1RFmJyL
IzTBDTUKLzil/TfQ9dq0b93SSDZjYOqdO6IgiXp31XW12NmStvs0MsmpemYmXt4/hEgFH3PfPqcN
r1ttJZDUTZ9k3G6rjf4l5uXDK0KMaDUTLxL652H0n505+Wl10YFzYcfWm/zxw9fX+t//w9fXjMxc
EqAFfiIzNbayYhi9BHHFIaSTxHWwgH99+vXFrw8kKSVrcoKGddcUzb5Eohks4ZGJvaBCZoswya+/
/+uL7kLNqb9iJr8+/fo/NYb8VdQyZMeiT/09sFqsgrQhRHD5bnkxn4OSbTL9Aqp8/WRiOhZH+nJ5
Zl7kR7wHbCD/zNj/+qz+yuL61xfdiXNoTKKl8d/sncdy62qWpd+l58iAN4OeAARBb0T5CULSkeC9
x9P3B97MVGZ21aDmFXHjXImSaGB+s/da31oidio+Hvxu8aEepmqtaoXmCXLj3X/2+wti5etsW0vT
uXPV7+9WCmYybe5f3v+5A9iNrj/0VRSzrAcTn8kLh3M57GAi8bkm08a4h/Yo4q1KlIwwe6BdVoJ2
TwdAef/Z/aHBVIp1E6g3NYszRtAA71OSFFscxXSC3WDOvEKZlvRe2qzwGT/0Wftz//NkOUnEJdee
lD82qkL1BA+wIyxBZHeV3f8yuR+n8vv//p+PPxlDYdS0dfTV/qsZB4G3idzwv7fwbPM/0Uf+b0ju
v//NPww86t9QniqaQdvdFFUsBv9Ecpvm3xZdKupUydS0v36U4xtYXDrS32DOINQ1DE0CwrL4Ev5u
4FGMvy0KXuS1yKDwLfzPkNxogBfR+K+QXVtMQtKi1iXiUdbN/0/63MmUFedwFLaT787IFaiukIUd
A/alg5HYqC5Z5XTGqYkXIFfMbapSldbovV4pRMkrhahtdcncDpf0bWHJ4e4I5M46FJZN/YHdENFU
In+SdTcBqpKubEjVpYb3URlhuB5Y+TqFSuZ3saR/p0sOeLwkgg862eBstIgWZfatltzwdnxtqVYf
RALFy07p9zRyIaPSxU+yaok0Z6miZMXBSnNq0kST90tGuVhA3UxN8QjkRKZ4mS/diPhzkluSfuGU
OQ1x57nPzFyitRMIhKktFVFN1OsrP9Mkp6MI0SIQA94DKC1kDzwRqV4s2eoT655gSVuviF3nVyoP
57lH5Sq2u14qjhKyGLQXZazmfzRde4tTUiozsXQTfIj9i4Wxlf1WCkUyBsaw5L/LJIdbMYnwE2sh
VKIVw2KgcohHHVaapG1YBgMUGBQSVXokjGW2FfuPcAmdJ3y+IoQ+I4y+J5ReXNLpK7IFKahXzxqc
m5IA+25JsvdRpkKX6w418r3Fgn3JAH25cqF+BsgwzqGKUsBIEAEXgXgTblkoBeuowcCvUOmo71RU
amdk2FsnOETitep+4vZsyXLwgkuHZiGx5CvFkL861TB2AxVYpUJfNFrU3CkEeNlsPEwRregpU/Vz
lV6TmBfspXilo4hzm9kILgjUDNyJwoMAc9upIBzpaO9B4cGhsTSrogrE2jUysoeiR7UQShA1wigG
3lSRai4BomgQMrE2iUVMV+mXX1gpc1rp4S3GwDtQ4W8ModlEpvAU5T7b91q5hmHaceqyiWh7UOa9
zpvOKwjlz8VY6Fs5nR5apQf9XAzN1jcABMls1tDtkvLlm7agVB1TlLaStQlUvTgEp5x2iNstbPBW
1G8DNoYXrDowRGB8BGhxAemuQaqBOQ2QB+Vt2q7msHRmoCe0yCGfFt2waYUInWZxa2YEsT7F7S0q
dWBhRkMlUtOpekyyIyUUGCLUy5qKd1cRul2YgW+Lw/mka+8GUyxqTfK9FjQNlmPqWmh/8LyLq0km
HDoYSOouqrNhqlQGcyRsXVbVDv7Cg1QAr2tSzSG7a1gNYhaC2Wk+oll/6RpW1uxlHcPq3qkBneNJ
oZYXYZhP2vJBMAPtkFZXeKbmKYnDzo5jxBRaT1ZMb3wnQRRvBzYsBKDLnoRkcSW0waeQhuukmQAj
z9mXkCSnUBEmLx/rjcz5duUOsRF1W1vRas0WTSeiyJQkJbUUSUJ4IMXI5Za6q44AY691OswzVMyF
CguJkHd9jQxgaFn7zlX7Gk/VPqZUhUMfJaY5f5EBBgm6049BXPqrfKQlAyPr2mnddyIGlkP7Q8XQ
Qs1bQ/rsG11mt+wiUir0D9VR4XCpLWnaKAFZmCrkl7cHWW5OAWLOPJhObQVRKk+0tZjNm8Tw0bIV
c4KugAFI1QLTlcx5QxfuKChy6Ch6Gbpp3+0kkeJgKRFhKGQi+8vhIHF1bMd8JAmvJFgm0AfYTtU1
zEE59KT7ISu1KeYrRzY/vhtZsFaonKx6SXkQS+NN8+EUwMHYD8JLKncRMrIEch3Lcy0Ke0qZE9nv
iXoVLIqqrULue0I6HZmHVEranDEC9lgoWq8hIocFGliih+rNBTn4EVTyqY/CAXRB8WwCMtg0PWDE
MMk39YDgoyiGq2Wx61Zn8zHrBaDdQmveCqLqAyDRnlIEF3/uHsYom214/LgIavT5FuM4gG1KTSj+
IXO0tmX+BFLk7wq5eyrbTL1q0bfZjq0HeZsNoAYWTKDeHavd67yATWb91SrjYyGmD8Iogteu/qgm
5dcIXRXdaRORNVNeNCH2mMYze4+1KYHfDcqRXrlQ9i60cDCDnRfMlH1jan+lSNxqVJ47yXjK4aYd
TamZ0M6EgqdUbxCdI4pNwoGiJ8jGYv7AH0dovBR+000ZD7HxAxVHR/+0zQXMfyb73amU3DyWuqsB
bQQZ/Fmhwfeg+oyh4EWoOncyRyGeNjXxdnbVoNWMBu0cW5MGMWcCSJLC2Ztrs3EbzVYCEtJHNhzB
MG1lQRTPOulGyqiRMJF2JToCoUQUNVeHxpw/fDWPd0mZPKOYGU5WqW0D+Lr4ksbyIcNaklDL8MD6
JWudgpsZBdqRssR1QJoLmo/mRWcBJMprIXUbsfwmLFVkny0z+kcyUAwdYE2t17tJo2SQyfGRpXZs
o77tPK2D8ZQC+IgJYQACTYdH8i30K+LwOSvaSYwRDIM1osZhffZGMLptZWqeEcvkaWYoE/Miv6Cr
20kB821kzUhTus946lSvUQGkV6jy9gxKu5hCzCKJ2OemdpuQAK8EH3m62jFVdLNEibKtHsWEJY6Q
6b2rEXtVSpEG8WvB0udwCko2SngMLoQnEuMIRRF+vOgjsnwMS4uQDgrXK2SZ8bEGfRXrgr4dayL/
Qmg75Jo0KnxybMCj9CPj7vDMUj8arbgJOiBDE2WAcG5LO8mYoMkSmyXaJgoqa0rorL5QEnkxnjmM
ugnI4NY85wKOEGl6bWo2v5jIoAYFyRE59ipj/bSfDPESTPhC5LlXTyjBpq3Ryx/ssQI6ip1xDHp2
UWojSJ5mJBYY0PYPOWbjocoG8kvSLLQ1Pkn8WFS0XaSi/gO9vFgXUvFE//69LZE5JAgWsO4qutta
u6lo01vU1sqK0dCUQEyVQvYSRpW6BpYMqiRlY9+TiwTcgzGbPp8rC/MnUNrCkeL8hKmRQAQNDJ8U
IQRrJXkt4xuzkbBZ9XN5Ie3bK8xsATCi+pFKSaXOYeZ23FP+CnzUT8X8FQ6UTGRWejCWOppQCXI/
AyVHWpKgWCaVV04iEvNZehO6tmERh+zESmhDmGmKSxcJrgU0jRulQq7LuCYBTCoEKn5dL55pda9T
RPlALfVu22sRWZCwjNB2ZER3sAYp5vjZVCrxHGcwi6xblLTCVolaSh7S5KJ6ALDf7LOYslQ7Icqa
536FVDsk0OR5ZqAfNbTWVjGszdRc95IUODle4HVdxNR0ClaBxlht2xptQusfCQwqoYKJ78SiwM9m
lW9rpA44tJGiCdeGVnmjIO4SI7/JUO3XgHIWwgYhsjtjQUVbsliKbkkYnTtm4Z9sYUjrKSzVsfMf
IzVEsDbSsevrfpUGCURGU60Lty2IVjH9qNvpyz8UR9sdxmcKD/fv7/+wxpZASD0og4VnoF7yrasl
Y5G/jV16kqi6QdrOjqbS/jCHMaAny49zsC5rrRPPVUeSILMI+/blq//q2//qsbGXDdwY0P7vf5vW
VH7KjOC4//ZZ7r/nV5JMzO6IsYgVUf8vv41pBmzL71+3rOFXIT5XFDz//Mm/fPn7pgJdmW0k0enq
968FQSbhZcmvEM0lCPX3t39/5z8+9O+vSAEKd60cSG8lRGSq0DT9/vCvT3D/2wRVlg1bzfrrhe+P
FTX2Id8giucetkI6kFO1hbLR7pdCrdAyuv+gWK6A+1dNWtFh95nOfn9Q1ww3xnKVpaqfOVLbto7+
V17zb8x2vYQT+HG+R5+fer8Jzct4t7v/c3/MUsZwFeQJeLIcQC/WrM0dhn8PyCDHpLXbMGpZoy+o
fTEnaQNQ0ZO8nFACcAqnXTLX7skZuHqJTlkyNP7jMZUUQTHuO28yWLfs5UrLPdXK4Z/T7YKYNZGY
949MbFlbMt+x2BlkV8vI2pFOgDnrgMmTrHd/9t9/fmM6fh8rdAsv76x5v7EUAQ2QtT8kWE5IKP99
vO9HovYK+XAPgukMmnkCgg6MKmRZWKH+AFATHqumwpILkDFQrl1+ouDdU+S+3ujLzV7+ewbE77cy
BND1rO65og/3rIXlHaQNwIJ7lO892OH+lblU5u7fhmUv22YYRyt9CRj8zfS9f/vXY1x3K7+zvWR7
obW4uxDTdKGcamftTlDXL6Jle+nAIit8qN1hnRzAaR9fxh1c0+20rlbNCuHBhAp8Q+841taXefcy
rL3WRQqGiMolpW+KD5YPyWnr37w+2WWH1HQ8PE6udk3tbn0AN+d0K2IOJ9sjxWNF1pP7trzYgcGZ
mBhAoKuX2HQOo5NsX3Jj9WJiAT1PXzzQrXhBapM3jTJH8QcHtpDcuLG97PDi39qU8gGNzI6UE2fe
RVtWwVfem+SxBLh6PDdD2E+zAn21QqzhDCsaRVjTQmxrq9K6ZTNeYo4FQjQ+3fAaVUcV9bO6pnrX
zJdC++LwTInozvPWQu7JOvp9nM65NdBta0m63FWN2/puMa1FYd3Q68hcazpX80XHGRa447wVZTKA
ixOv7R/TNnCRUdnDZVhzSuD/DIpTxYc02VAN73/ATVGzQPUrhQ7h0ObwwvtIDp3p8TZQq9aIiFJ7
WOtMCtt44GPNtU1bGNUzHW++4FtLXZfzdp4cwIjYH9rMVc9h7onD3pqQ2ticBJYEunU02TB/KRoT
7poqkKxvpPfep27OSEWqKPK3VZ3chrayK8VRm12Uro38xOJ/ebHxJKXI3O3idWEHLuAzh1fHfyXo
q2ir0zxfcmxW4nlmXjt2GFuiLZcFjjdgjS5dZ8J58Wq7kMTP1dY0z6l/YcZy+Z/6Uriyx3gnXyGa
AcUC3D7DrX6msRw9K2fq+6WDKAya8kN+lCWH/FVi6SJ7pwI/fbzbWZzB/BS/xI5QB3swvfBTvKQ0
roZV/02UTP7O0cmmZ/+BURHn0SkNP2jFr8PHfhWRdPG5aR7FtTsysh6o5yLZgGiefZfFSga75CgP
iZN+5tkxHvR1ljxL9bomaCypjuIDLd5VtBLp+/tfLBY1ztfsnMpjKO/bU/6Ulgdh+6Ny41TDW78d
02srb4hiy7YaI0bpO3QfuKL7cFzRjHEzRVmxxNEwqPyMPwrv3C4O8QeXQKcJa9HYqhLyBre79afs
D0C3+hnxodnShKd96HKe4me9vFqUwJPykc5jUF2b/I0/bzHK455Bln/G34JjgbOOU4uLdxzfBUD5
05nrkVPWOS/zTvzy+GH3Sq3kHVdG7yAbF1MnQUFeEnC3yX8sEL7O3DxIJa3ZM68d462jKPjD6S/p
RS+5wQ4lRLU8cnEF4Sok6o0LjTO7qOCO4TMfjqfkhgg5sUbz0KJWU5crOlGciaxu9maYXgEIo9jk
SWGDN8OeZhmDwST/CD17+e6DK7mBl4XPE1pXcOSiTI2VAn5CXfNgh863JOWu2SFm5CjlyS4xn6ry
0Sq/OuUPRkjynNyq3hb1VuxssnMM0sogD8QHof4kKUflCTTzptTrTD70LO578Cm55EnDtJG6D8W/
9ApLwHmbVddkQk87vlf5m4iLIi0ucongbyacpZVsgTMyoA3k/paIMIvjbc9ePJQ8niIs/rzktlU8
N40b1CzEVtx71AI1u+aeTNYmLNBtB0DYUb9QmcHXqLfdfLHezTNnWK43HNfe+YAjdm7tUxQ+aN70
xR2sSzbDE7cJw8JQb4jLMjaZdR5U90O5Aiezp9RZAlcPc8boyVecDsPrd727jN2MsW9cSryGJ+26
ryXai03RhHeGUTf/0fjG5a0c8mfqTNMaA5mJRhjcmQWM2pFvwndNoe6dWwUjzvQFtsFFMF1vEDmn
xWlaqzf9bBzD+9AUkfpAwQDf046LkHdCKOMr3b4Tx4C6G1UMb1ZfO3Ls4XKcwZKiTnhk5IyQzG6x
G3C0jO6Jt6Dyy5rh9C5w8VfiwqY1xvXpi9GHoRROLJ8LaVuy9TcE53jLzAHHqHcjh4Zv5ubPDJbd
is09uin2ZyGzlu8anhkd9LOZMJNy1QtPIJjyH+EdmgLYgn7HyaKMI5/xLJM5lG0tg3WpncXvb+pN
OH6Pvit+cei6Fe+C7il3Erfj8vTxC5UUhl0tImaEO9/hpwzV95dXkPoYTnEA3vthvLscfeEJN6E9
vGKcfDeuTH+cR8PjAIUfwxdfeMOKu5pZBKRBkq6Jm2MeZmIXOdHLTEjCDs7VnfBEgo1pc23gISnx
iprn2Fgxmc1XeAUulxbvFfmCQ/wiQQUe58PkdCgcLpaSyXb5yI749cGVx3RB0ovd7qoD85d55ixZ
V+76mZm4Wc9OcjCuGc/HfOC9GO9sww6Qzp1wWPHrDAqKJ56Fo/Ak7ThJ/PcSP4/OFwdBv8HeZCxh
LjhyxPmSz8/H4uJnCu1J2+ZW3SPLxA9pS1emF8xvWvGcPss3TmNxYHr2b8YRZjfwAcYoz4oZsjhW
xpHZT7tyl9FaD1bxB3kKMufPkQMILxtecfaYyoBoTLzpASMgyxM+J3rCI0MldVZgQXbz+sYfs0bJ
uKStbM9QGWzzeRMdOPEMPukzw6C0486jX3LgkzEGvDK5a8c3PoXyzqcBcM8cypHV7JZO8ZqXMt7f
6uaA9kx45x8qnsDAsQniZl5l2ylwjSvA6onbiPOS24q6Dj9ybd8wT25bF7wTawXfpefDGzA8jnBW
r5Qr4z9/Baih2aES4jJLf3hbTP6Lxs2O501Xb0r/0nxxW/sGKCYnn7dM2VPCssHlpa1j7wrRllWU
cOAvJ30zmrflKlXdVPLg43KdiJ5fbSkajywW1PVwSX+oxZus9oIHggdmb5rHG/UDOK1698S8iWTW
rN7JaLY1bbhwCIpDdIkRkQ0eKqFs2+NfcPO9322Xmj5XfWutVJkzaZcxnHi4ud1ReED4gWaDQ6xJ
uxJxPcWPnlpJ2DT8Xt2t1V7fpyGKdYUt/BbcF02tSkSFcEGL0OqPJe2DVDaxDTra8cO8sUmHdmEz
NCzkDFDqNvLB8RQYT5epes3BnIHNfMePOItUA5xAQMskFLgZnKRtt0SMH5aDD/xrWaKto+H2kmZU
Ftcsm0q4+I7Z7+WbLB307MwQZVCWGL7GnTRRwViKACWZKPEb0+nA0wwR5GxUmjWz2li5/rqwjmXx
rB11a1dyEmmISB5Syjw/WSO+0OUyMAsCS5fasPMUNJI9m6eQBJ7pwspcHDy5OIZcrqyI1b26QgJJ
OGPJypXz8xCgmXKVbB9m3yZ7/WemVqwB7Ci5gAOXbB0R1PK5Yk2zXGAHhLW8+O2La5bpnHU21262
wU06XKAoN289DH9W/potiV6qravXqduKW3/Nie66TayuR3XNHJjn+9A8EY8wXkfzJIlOgrgU5JLi
ep7HINfWD8LTwh5W3eKV8YorgCR4bVH/rTvrCEWLtxWVRzjSwPG9Aiw9owDDyoQC1ZHkLU1Bdhis
VkZH/GNGHhJaQXwc+j1vmB0H15YXFquG/Q7TK2s3Wy5t8xHh9iIAYwHcMX1upFNaA/4A3grjmFo+
E5SjHMcJxvwqOzRfY/OT5TT/rnT3co2D2Wo7+VF6r1bclIaHIx7UeljvWxs9wawxIKs7BesfdGZ8
ouOloiLd+uoGqmmN5FwN3ypZd+MPyNIwawh4woex09rnxOMPA7aoKIoeCPjiUJjb7J0IGIKNVQ21
DFJvZBoOsVHpfk7O0VVwWVu6GhfXhoVt7XIBtjX44QgPI+2vY/PWcrtnHhMpq9b2Qd/QskiR1wsO
XIoTtK8vbrkidrmJYwMiBM+NdS/mfqTNwELOQvy2pfI12tYL9SacSBEIdKpDX+0P05Sxt3IXkYlw
ZDDh5Iaq1ybHIl4FwiaVHCJ5jxQfaXY2VxH8e/ZOcxfVxyahexKuRQqILF1IYCLYVeyBk7tkHGNk
pyU2UK7VtxMswsEWHMRrBg4Y5SK+kfzEJTRyK2d23/0x8elcCNuF1ZoJlGNxel5aEYnf80CnW9vF
wit0IETFo3IUqj2PTOy8n8nrxC2cr31lpTLyE4ozvo4a8TAYtlYiyh7rW9cZhd46YkRLLy52Jj+h
e4QqM18jR1K7axueLfGDhjofRY9IzdoErJ7R9xYuqcWJYz4+WE6zDk/3hQlcbzZH79aJG8d4ILIq
+w6epgsTHrk6ZrRXEcJS2cXNnASbnkIAsy7Kc6LhDzBsdMETnOlPQJH+oVNXyT5nGrTzF2C1EHP9
R3/Dpnvs1l2IObTQ050YGxX9/4Fmz1V7aCgMo1/HzNJyJ7UiHqR3g/Gnekffx7lm5xRiUGENi5rV
0R78KyZU5U+qONmz/66StAlHujbt+BYcqe9qD1aHtv8TQVyfb8vKw+Ml3qTZVpZMtKP07h+sh7aS
nKJF3Fa7/SZGsqu8c5rVfht5pnzwW8YXYr2AM9kUXHgmznWqbCrjoLUnzEh2vZ/6a6RdguFxTl+J
zi3CyQvDN4U3QEXXJjQjUytb0REdHKTGqc/p16ysumv+NrwjY4afzgzMKLnHlruKDhN6ZxuR2YFZ
Wc6dvrXrT/4fntOz/NReaMQ0iDuxJiCz6M9Wf0L24KsrdXBGxovYFXD5rKLWBQgMezr8YMTAwRTD
kBzItXKQLuRo+x2YFVvdQ5PJCFMB0X6f1+MBMgGjm9seAomREPQIy4MP0zsGm/kxcZOBvWWYuwFH
pN+ChSdJDPUCmaSwWXebuGStzH6PHK2PRjAvosE9VW7JcHq31qgxOe8OG6tnuPTmUX+iyOLKlIbF
o6qxw9gRutq+4FAH7pnTaadwRx/VWhNcBFSaasca4zqecl2AhnCM8Iitk33Agt46C/v9lG1pY+jX
YF95wZPcbSr0yV4SrzQKc2dGU/UNqMJeE21lkyWuslFW2YMlQnc/ACdQyVGxhb12llZUvBkVADhv
xkNB1FvwodgRBuvcqV/zbU7zZ+W/VZ5ITrLqFSgvd6WnHrot7MTqcvNP2io8GGeBkoJtnBEbY+Wx
x1u06QQ3ZBUqH7Kfke3duRpX42Pkpms0ccH8qr8F791TK67EcEcC35PKEd/wjhvS0w8iegSSjOE2
H8sX6UEL+GJKTgUB0ybMmRsnGhcKo4eNXznHT7GmtTUg9ixQYrDY8orjUN3HxMKxGPNPJV7hreE2
r/HLYoB+o0MWeBJHWdlGMeP3vlDRYdgV0XLVexk9gs3gLpYeKvUyQXox7FndmtIPqy4TXAmTUo3b
BUYvm/9M5DtFtN/YOjH9sUIQ+mUTkxWIPuqRdOTgdfk/eH2OeMrdfDDdfDcT0eY025pcNsbMPX7y
lLoK7yXYYjNjO2/P8AEcAjBfDSQIrGnNl+wAPw7PchdNXv2CRoFQWjV1epAdEAn2NLPYVdHSodVm
IgzCaG93V3I2p6NsOQGNGUj/sMdyF5ZE3m2wDtYGjh3u1viJ5SY79Ok1kUn7Bclhl65hXWbpSqlf
3ObLnh0liRvxItiJoGgOK+E4rT+4CtDdsuzNPNo2U/xOLgKhKi4umc3wh9Yfu6Yc5gt9Ezt4SjFA
3wy3fbH0HRILO3ruDILONuqxsP23ZfQOnlpaQzYBcq/JT/TSfZIyUVB+X8GmoHqysjbJZPu4qqet
2ByS6b35gSOEc4qWHmvVI3yCDGj8NfjRG3y+NuoCVhwHCf1mDUvHlhsi1OjzbfLQxQOypc2EPojy
AQogVgiM8ig6SkC2r+UtTJzGG+hgbMwti/zbTIidkz2gisWQ7JcfxRV+EsgFPdmjf6I4ZJ3CM7Zc
crvSF5O5agDGjuvC9v8QFuOCWjA7ssU0bLjhKu9W4y5661YClSJl2b0QHY8IXV4B748fBGRMbJ+B
4pTPlFS/2vjKSkvwAMd1LY6zk1XspIaScEmbad4wdCREiWGaiJ1+O5ykF/OtE2yv8tjeI9vlgPa3
9kV/CxlFaYmvi0BzmJW0cRPEl6RDvaaRmWJ33xwBdoE/GfFa35rGMVUPysPIeoI8BFvuj8mHzL4X
JxOXSGFLazgYjo8qF9Mj7eWX8rP8LL6so7ar2dlT1zgjF0AtoFS3lBu6Gx1SqVyWKt8xHBFCDqKL
dVL2XB0gGaljeNp5LK84tKJduxOlH//QfkZP5QuRhqzKzv5jrgCaOgeV7Su2NCYr3f+uGozE+jIY
MCWlGBfkJxPqxncL0cCZN8Ge0oDhyoaLdJfBzWYFwAC8ibz+s7VnG7oKNqNNSNNtP27azYgWgXgq
p98wkgRXlrdH64Rh6LFcF6fEeJ0po61FwDb4QBFv3B6sU/BOvyokrUp8E2/U2J4/aADpy2j7HL6w
hIo5y7wsKbbVk3khrKBgDRDYDPv9C9ERxYq6+FlhJIf6SfHTjtcYeRsvO2ovI5QVu3hXHoonf9sR
ff0S7cZHrsTvKr70pLJW8bMa7IyHR1Xgs31BUHmSbONEsMrcOMIp2Qkn3AMZl4J/wec1r+Aq2B15
Y+8ZkkX7vDBtIGRijdrrjr5jcUZ1A1pUO8BdwutvPaLJPrRCQJIU/ZQgG9n7378clKUXVE+sIQGL
YlArFJLn+4SeEZ0mLEEGAq+e1sdAIO79MauK9sQlM1EtKdDhkgeNRIKCjFxTkoznYQJ/8Y+fZMtX
v9+qARkMsfjYijn8NDUp/vr7+5Pcf7VVY55pSjT8sGPFOPDvf5/ItbQNhl0kIsFu8SX99U+wfHt/
zC8HluihqX3Ag6dsznaYGKV/+dX/+Mv7c2gFOuzfZytqv1inSXPTNHNnhnUIPEbE0kG36P5PUC2v
cf9So2EvEajOj0wjwVBqiHnuNWO4//31/p9v8/cxKxCqvz/F/cH772RpHW2Yata/v3d//Pfbv74i
IkZ0/uMnpGUpKGSYmn5/YCotL3L/vhhYl0llaaE5573+y8vfPzaKUOhFwsRt1QQsILmns9LqXZRR
FL+WGm6UT+u+tCjoVdk27quNphnhms6+6GGBOgYZPa8opnY1K49SIrAeHW6NhCW2ZPuXKOpW6FsN
lwv7KAxlMBkrWw/NhygQPs2kPTaq/G4ZrTfl6ChbkTKaYKGrVV5CBRSZQsvCEiwEIyr1n4nIVgct
L0muVjxTaza9PpMkKsa9uu57aSPWyApgN1obuDwMyckL+TYj1gRt207EhmXiY3nX+gDuWLw7T8oS
yyoVMX5yqNI+yzOxcnNcObG0kWMAsgTCB1VyibPXgNwTlSoHSKsVDPit0Cxxn4BrwyGt11ZN7mIY
nUOCR1TJYOxSgsv8IZrqzoD/Y2uxsFOz+qmMhA9Rn6+kn6794HPoFXpB+G7QCOgWyWg1ESBoVEy6
pJpM+F57NDqJAijxkb5vvI/IRZ3RzC9IzcjBrEuNzRHqSHYAdF+ZRTTrLQgQ65UqBZ1i6IVjmJ4G
3/ie2lFeJaX8ByXJUQyM1yBBwip3szcmX5K0A7T7lQ+kCQ2L0b4JgQJn3Q+Ar0/ayPm+g77lETgI
zRi6Zyls5gppoqaxnW5lZLpt/oKpk165tKtxTiEm2WYZfZbZJ2VFfmjq/jJBZoqGGnVUvpsSOkL1
Qqpq11mbOPWgsxZjuMc/yEGXnzrL681HHNeYtA2ZyODZk3RzH1DzbLV3DtNng+gPy8tZkuNPjNlO
OsIJmuGEyCouGKoeGcdMiaXvMu4+m0D0aTaorPaY42tELhyxSTcOrSHVAHe0cB/Opu23IPGmJZbH
qhR9VY7XKijVr5lQl9rXHrJ2es3Kmjqo1VFNVVJ0Rvm3FIC4CTvgxE0BSrgg9rMyvDGjDKZ17KnU
pU/NwjKOQfyHVfynIJJINsRVkA1PQCwZ9FoNnlbfjNs+iQ8jeiC4pdjJBIixmZiWp6gR3+ZSTmAb
mRjmFfaTmfw8dlKxbbL5ndxyhhRZQivTkDNnjAI29eGNvT7dp8CRUpSXi4/SUtRvriSSf9tnfzA/
2kk/+3SlgUDJziyOT+PY72H6ubVeodztMwIbxeNkBDcjzHcZWC8qVpQ/lEF+GJ/rjIJOavXyNqaX
Wcot0UWR+qR0JlALTf6ovkTF+qmSDJZKweEasQGHxrSXNYJhB0weK2uamLx6f99q2PKFapwhdu2k
UDjNor9G4eufEL/urbj9lgZLXvlsHtJSf0JNXiPERH07VcFx7rUPPUe+AN+7XIJ2ZyicrlCLdC2m
4k88Ze7kK905EQsT8MoJ8fNZwq1CttxkrVXSBXxliA9D96oB67MBJO+0VNehmNHdDifJRI0O0zHN
fmoDR6c1MIub5rWGcer08Irz/kdt5htq5wgdA9tC38fHRh7zXtebl6hjd5HJA0wlFL10rGl2wB8B
QvacSpnmtZi9SkF4Drk3Obraa6Rb5VoSqMgAJwV5S69ySWrs4vdpkF76EPmXXLcBwFF2zHhxMSdM
CuWhCX9nM2wBxhw1U9rrkdywoxFPWZiyUh2CS/Hd1+Ufv6XPo9GAzHYKLnZomZHhhITqkm/tdLrR
uJAJqbVp8rIkpOPiT9HOMrt3EDNULeE32QJjz6ZOfSpmY4Qnr3rXyuapyocTx/w01/KmYkE7djFd
U0F8CUyKXon16A/VJZtnTyjLS6Ti0RSIiiZKcBZtP4t+1JH8iFG1A0XHHFGEF/JYEqTBQMxTEQ+3
JYFNQmHqCFqPoktf6FdJ64h9+iUUmPD9uf1RAZzaVVptAzX5TBi8nVYJP03wc1ukwePe8NnyM36n
FaHNZQJchTFpMtpb00U/bSRPF6nl6p8D1OqqRZDzMgsieyjWmdmTjAoUc8n1eCWIfnCaNj8rYA/A
LJcoWLJvDYuy80dXF1Nx+Ja2n3o4c6uLMkgxcsYcKZtdhPo7OSOLqD4FI1Qw1NWLqpSCulSAHJP9
euMPKd2aNnsWwu5Tk5VyBfiGOXap1RGaSex16gxFLjA9D0/R/2PvPJbzVtrtfCsuz/FXN7oBNAae
fDkwZ3GCkigJOWdcvR9wHx+HOi7bcw82S9ImJfILHda71rNoY+F06gO34OGmXZ4rLCwkSm5Hm8ZD
MsyT5x0FEBQyupDBShTzqkMEIQp3oNmLBjtmX1hxC8ojx3cxUS8Xa3NuaLLaFhOUj9h33kUjOLGL
gldt3yGENOmLWOwvem/2YPsw84CiQaytHE5PGeYSTxJATGYXyEqCkt5x+4xQxPZlnuA3CjKIp3Te
ghjYKnWx+htPBYybBGOGMPDxmkzwtVLa40IkRz/H9OmpmYJB1CnRIhnBX320BgT91NzlfflN5PL5
bpmTFMW0puskQntVPPVt3R4GLWDVtEgAxr6IACKYjKdpFwd0rjWSJg/MYfu2r75k6v7TSfD/I2X/
h0iZrVxJC8D/PlJ2t0bA/tP2Z1NyePifkmX/9qX/lizznH9pxyZUYFzSZfZ3/9P4p+3+y3+GCPUv
Tn+uFuKf8JgidPZvyTLl/suhNkoZOkuUzZfROPDfkmXqX0avWTBb+Y6Q5MH+X6qhlLT/VzC/L7Wt
lO85ro1NXnlrncn/UJHipVOdQ3ZOTjH71dGdqlfHzMERQ96+qOz+MVFe9BgmUCtymR0F5XKYLIR6
KqAQ4IDGC0v5LAOcwgXYVFPf2drFIV6s4oa1B/DDop0HmIAmrIYHtw8PYVgkz6WFaEzdCGOUvqre
VUN1DlCxWCyfQU9EG8tVTUFKUV3ThdRICLV508XSe6z9xd/Sy5g/eykD/dANGZ1TKgMxaz50tqTN
nRXi6g5df+AMF5DUqkHqTjnHsLmdvjqfA6WByZsCJrzqws1OyxTkx0HO44do4IC18fQjRna26s7Z
ExrrjglY5HcOf5wKIm84Y/i/THnYv06zy8zRmisKUpbutUVeIenFllBhF4esJqPXImQY69Bvni+A
xSbMD8vjDKUdXnb90/d8ot9pSvJ7yg4w2M0N3VQRUGeGwuO+Kjt5p1T87lP7t/fcaFcv+XDj5zfA
tucraKVdwIP1Jrpmx6FCnRN/eSndXO3ZYGiOdPUfizKJsuSfEy2rbLrUEOkz2Bz1CrmuolOxjE99
Ovh7z36GubiNQ50jBktCS7oFuYb/qO39NyYQj3SV0eXcTx/BmI+HfMq4YuWwuuemL0/+MR1DEPpj
i5kF+YljmHzQ0/BUNINkhUtQ2vOMoBA/gu3eWCbDKZTWSEeEBrtG5GuNhX1pvZiiR90kbwGEBh0v
hAUMGpeuZXmq9G/eR/UpTXJGZrMr7mNKwVfy+ksLfrfZs/NPJmrvjZ3bW88JqrNfDRA9KCs4crib
Dg5PDtjR6KhBGYAmR0X9JqKFpPg3RT5j8Ejq/tQB7UdS5EQtR+tv2YpflSXm0xzW6lFYl3AI1FmS
qbtxer+C/lbh+AlixfTEDS+KjA5TG8j+g4oxLAWJf+xcA1F78Nlrq4Lh2ACtLFDZJ7JtegNpA5l6
6a5BOsSnqOirq0gzXvcRd8RWXfIApcHzn5bMs29NPNm3ShELaTMQH7FOnmljJ/OHldcEMzXVyXwx
OkgeYmVt3dpQdgGiBXG/4LeUa26bvFl9CgUtPiIO9mHNqKJai7UTQka73CIHaA2Cp59ZMs5vD1AQ
9KOunN+K2ebkzkNO5fJSHxNYWZzR0T0JvhztHC+Uml14tzCzJDeWzcs4Ff11aqJfK1n9DGgXQozb
bQuTZLtSAOY2jOcWr2lO8/I0xt2V+hfvwSM1vs3l+uPPNtuhwmsDd3DZdRoXV7e+WKugi3dl4epd
K6nTneFFX+MxfaejsnnwS/uZzphLHChKYkLzFllBec3GCHAPI63BDcuPnLJar+EWXrAC3/LeeXe6
kAhrKz1G9rhhJmJ3ArzV3MTJtQByelCWivYQT3Cv9IF77Lu02gGFgw4gBmS3OTM4F1PeaHqVtSkR
343ZZN+pGI9pAo+Zu+Kn1nVN52SZwC8izvpq+dm+03F/W9qMo+amMWef85klVHeJDNE1x1/eCjJ+
957mUi1LgU1iGi5i8T+Mj1F4AZyyAZr6QwYBwz29Nl1Y5Y81XTlDs4VbUCFvdMWd60/TUxVLFDev
Yl4yL1wTDBNjcscewQjSHNrK+/vOa+xHnYp7myTOvRm9x2WBcNGUXDZN6A539YpsgqLKvR/9ulyT
R8kbEL9lb/KKucKuHPC3ge1n3i/T+Dx4Xrtrc4+q9yaOj3EEtzi2rYTZlfXLScrxOQns+xKrACJQ
f0tZESNrgg0wkKryxiXqWcz9O+QJ71H+EV5k31e8+veEmMVd6zsovsbDqT9hHg/9hfsbuINdPOjg
0rTgYmvvZxgHwMSCObjTDVf7VI27qQrGU0/NzGZM8glThmUfZuH4axfEIfeYzC+RKT8TZ9T3nrJe
Z6GuhE/615IRjh2g4dJgtLNlMhxER6Q29ikEFvhh0raMbpyiZvMQC3SOVM/X2qQfWSyfw3iyrgZW
3pBm6Uszf1VDcN9HtnlNLOsDpe9aVV6yW1I3YsY7ths76hk7Ozy0NJuz08J4vaPn+xLOeGRQKj8X
UXzOLp85ACg+9E3tn0OnYNISzu22jLv45POK33UcSB9B9Cqtfocwt97gqjinRYQPscmqlekTPSdz
am/HOX6aBLmbouE/6Ni3K/c4n1BlJIraVbd2dIrr4mPNq2zHNMfcnpJBHAy25WmxkuMQVD1n6wSe
R2Sf2sUpX2iCVtuizaejK0v/3pBEEtLzDl7jdVtAIeLGr5mOlSQLj2Zxx7035biQCjEC9gQ93cwF
WFfw7xgJ3E+bdKYcXPt1lCV3wkQ+LBBQto12nSfNaygccUuXcqBECpJkT10nMkYIhgo+z26s7b+Y
7n+SoJRvs7yKofDf5mx84mD0cykioha0W+x12r6GA53Im0707Q0y0b5Kzc9Iz5SVW+NH1V4sSXms
W1fllrqQ9NbW8vrPRoKCdI4Mk0HwJHIPHV3QKMKe2PedzRmgk7u0qTGv6TZ/8DPkxcX+adfCeWTS
K89QPtSNnar4kNTs1JFG2dRtYU5N14Okl1H5AjFk2fuGbb1HsmbINzenTLXltbFVcoboDqw7nbkk
ZIYeJ4wAwfhFW1tGZfMVQHhy7KRJEEJTCUQUD183+FdVl8cBheDSOmNz8dQ9GGhSl93dBAPzqmV8
aeayPFcpyCZwh9dhCpaDjJhvOW3VPrZ+cPVZgGBUKoz5aZ4e26Z1b4Yiurg1dtikyqH3ZNmfeqk5
FVirqXx8RD4hsxe201Mo+ueutZyXRnaUCLiYNGQtCIyF+CDL7gY7ZUbdHCbe+XcjsCsVPm7piPBZ
FJvkdlpIf3RtQ+LVScPiOItVqzFZcOR53gykoT5HsA4HNEaM7kx23NSmiCPjtV9WTXGKZhDIPNNq
b8Ifxg8ZatVlD0CGkcN5XJjFLNBvB2g/9/DyODwm400w15JrbgCFv3GwApgaxvtgRzeuU/7p6RU9
lJM8uBEOmFbr4tyOpnlQlvU+lviBdP3ceVb5DOJ/PUYg69CBIJ+o3pEHAYJlR01F8QEIDchCOFnL
g3TSLy/h2KHtFr2j8m4N58JdBdPgSAM8Q0D/R+Ews9PjPY0BPx1N+JXcsjB1S7IgaR/pBwS23nlX
snMHlEEJkJLRWlZcs2H+y0gwwjgZUsgcLmwKXqxwpiF6JAVEuo5wXQ+ukfgw7t6uSbqHnKPWpGG3
hkn/wJk1v8l5FLeuNy0brcPsFCnoUMLC4jsowFCZ577lZOHxvi7ilJeMGG0vJa45iO6aMnfDSh3D
+CvD02zmV42acVR28OJZjBW6tavGScb7iLMbXvCFcTDVU0vHe77jO3Jt6wWgix2Y5sOrK/6GXTUk
9X2loc2H46Nvx/UZGBpx3PIkUh1AYZvFxQF9t56w6wRBi4PMAuSuKlAgBorwdPUWaZ+gAygvZET2
zmp5StEYRBzNt2W8MqSn6aGksKtXsTwjpauzNTE8c3FxKItDeDMiKg5tKg5RVvwuCrZcyJDxDQVS
4HpmhpdR55H2NEPPbucuR25duDMsNII6smDRm6XcJuuO0qbDe94k+vx9GOL7ZfI5mf3QVc8Q+kHu
Bz3COwP2AGn/xluhmH1WrRTi6tmbAnjPklqPOoLfwKj9lv9/yVzDlJVG0K2V2qhwztLsJVr+ptDM
or8PZaM3En2OQibj7jqW7hL/Ksb8MymxJjRWkd3UfVKfh0IUOxok0xtnLPaIFyukc672xq1nkIK+
OvUTOqc7pPukxnMQT5nz3KwuFrec/T2JsWrvkHwHjFCOT8qf5V1DQ9n3/4wHE/FtVQiiFWCBwNpP
vpM/hT4D/5LlOHJFdy6BoW/noaKJksM2I2VSHrFdZ5wqmXEoDr59zJnaatQKQCtPBCixsFo6PkaK
OAbDhMJnUMPfTFIVs5mZDXy6/nOwOWE53AM2riP2lNf99UxlqHhjT8269EvbgjekqgZG8BVvlTSy
tgV4323YqmU3Ano8ApsBepKlBBWpoEFpPtshMwYQN/ZdWclk2ZR1BEnMsnkJRHZNeDP5SFLCPTCt
0MjWZYCnbt9mb4lLxrxdbIcJKi3hXQ0gPkJJ6spxPKEC6R1Ujzt/LIoXdCMcH5yASzr9Qg6MO3ti
rQ9mRnt6mp5z4TIJ6QTFXRDhuVyx01HFtUOnJyRAe9XSpoRv0qY8OJ5LvY0/mZ33XLkkCuxqYRVN
+5wNHBvc4AbN0bMooMmS+d1PKCUMOg/gXhuMOzi+9n2DzVzSEHTJ0/S2mqv3OMJ7ka2MWFMoprHF
/KPNh2U7rJWeSRm4B9NOuGkWPCB1nH70DEMx9uGISfsFLcygDttUzTkjM2yokzRzuglFJhPWN5vq
I1k7v6Vphv0UFMG2DKkkKOLMOk1hMLKvtmo3D2XKk0TKgQt3bOZ0i1b5DF2PR3yQf0vOL/shIf4a
hcPX7FQ83YBZnVqbm47L5zaisW7n57UBHR/7NwJi9zHOcX2NsxUemprBSJVSpp2mwNfKKFeH2TYt
RlBzalvMgFr60S72hHdCMedgJ91bkOnlraXVxfU4reg4EAepe2jTrfMVK/AVoiYmNYb2cQ46sgdH
OJLhMUrZ7jvWbbTe+qfrzF/tcu64d56WdsI0DL0HEnTh4w20ztUExLGh9m7Xe2p6kvbk8hyu+JMK
WwtaB+onzpTCXoLbKRg+ubnyCdkQXBbTvRtvcM+V7XQPTflAf96RXby7D9iPjhopZ1dTVhohWh17
tVNL5lPXNng4rXkvOk6XHUSTyp0IMQrH7fLHJIvcTTU9IzQHbgv4+TeZbckXlywuz8iSwYupaiJH
zGJDWTxFQXNWjt3dZ5mhzaYLo6Nr0p1vchxMxd1U2vrGHukVAxADn8MrmNVKr107a5d2Dx2XYHi7
ll9Cjj9amm7CtAU9MTuFvBNddbDgC3R5FLxFsj32okoPYeL3cAI57VANj4dmuVn8/BgDXbjjRtAd
e58IepWFYm/ipSLqaKi8ULbYynULnBpb3AR+8uo23XRTSfa5OT0tc/MwM4G7QmeBLhDQvjVvqIzq
tl7kO7fcO45JV5iHDuZFlVmrnvOWThy6hGvcM7H5kjNRzqIaYSv3k7R+h19SSWyjbJf0NgaU3ZYt
jJcY/PzJ45qZF9F4thbzKPNWPpTmc2h7Lqxj+VDJ/CDbzt+XS06fH9vBWSqAsz0O8aWwTnMxj9vc
ZhCQgoeAEmChR4/xeaYMmOswdsDxI+us9q0mH28Nxa/OsuJnncUfQTLkV5jgn987FinsTdAWFKZS
63MoFyIoCDGLdBvcTawvqlG3qc0AJeq74cgiZ59ZVjiyP6qwy94iRaHW7MG+8/nZmpnRT5gf83iw
70eBAbNsg/BY8iLvDqOIajjv7cn4Ur7Q9IY2noiTv6av2Kvv7PWnnSwCC0uh4zOo2O6ooEVAcDt6
E+e9cITiMAZ413XIca6GyXhKJT6uBdJglrknwdTyaeIIaM9PudNXPxKr3JkuQTtSaXgwaP5pskLz
i+Rvohtx6wCJcvKoxr5uM2OU8BT8yUbEaEV05+6135tzPRHcXhlcQC3zaLTObbyk13haR+qp3x2Y
sXi3RVlap9r0z7Rv8v03qTgPeXNitLIyNf0AETEpd3qO4ttsdGzyXGQpw5k0jz9p/WvFCdX6XDlj
+yGZgWmJqgmVcLnXmGlOWRJwxMddakrLvxXlbwOaZZpqOk9byH/QY35EFo+WQZ8BUY4UELK7PbS5
fBIMlvG+cZvhZDM+1J9GL+VhVE29a4hS6yCgJyu3nKcownjYineKK9RnaH0EgdVfY+VcGIoFZxem
7jUx2YUfZrxfJx0Iuc1RY9E4ZTHrPLu4tbMsCzEmF49WApagir3hbpTDOckwdKfKkBPua1BEWGhb
p6I8LOA1W65irRrbJ6ZPiJlmgA9YRN5+SXD4QqxmsRDFW5s+Tu68IKW4X5RYYPS3vOIeggpq5PgC
qsPDVncO0dBvfPZlW2JNctoJA6U7c7VZObWLi8NqyCdmO8YE6I09Klbh8Y8kWX+ZAgvX6Zhixwxx
wMfQkzb0OIaHIg3MthoocrK7Njw41UCKblUsBsovMC5ha7TiErpUNnf7IbRyynsbxmP0CB6BNVEP
hFYONOOhtOanUnEbz1x9B31meJt9Tsrsz3ejNl+DU/rPaSL950qjEExoE0Y/jK4FwEXiV0FyTg5t
7p6tXoRbywT1c7QaRjnc3Y5h+t5mXHtZLsmGoTOAHzdbSFsp9WhTfoZUWyPrY9coZ3UqUqyZDAgu
s5zhPyngJHGdH81o/7BRzSl8dPfgzeJ3UHMnkzZvtfM1DMu4KhxmNwjx1039BMkS+cMA+C2iyT97
blpfKPG+c92Rg21bZI/JVD67S+cdOX1N52zWdxx1wnMoMJT5UURf11C2oIIsgg3UbW6D2nbPQOV9
RtHy4oRlgxbcUCA4JEBgydsYr+B8xF6R2Mwi2qL9NTC5xophsefM8oH24vxgrOKnsWz4LylUM8iO
7Dgzx2GW5G8sQjd5ZMkaGx8Z+5HrIiqE3nikGuvOE3W7RkhgkKhNmyAbpwCOFgUi3ScMtH4Qv6cY
aXDFUtqAWC5d7DwLJJRDFwSf2AswEJYsk9gmIJhWOG4aFFeLT7KKRFwMXNE5N2Lb1CN9UVBQOIGo
A70X/cVrdb0yM4D9thaGVqj2bsf25bV9tIG/jbMl8Tn5u/19H3KqniJzcKAVIRsBdFd0IPQh5rWp
Q93mYUO7JUfvNdED14pdU0OxV7m+A7wFMStx71o69bCu1o86sLnwZtCErTws99/fZzq4Cz+vwx07
67D3Kh5/v3wFWXOb6FBuJ3qysoFCOY7ULK4lyAXYPuUuFJj0vjoW7cs36yCZl/GYz+m5rpcWdikf
Qo7raemJ81wjDo4juQsIuUPVBQecgO9lk/2uynItAgvpOIaHQuFhf1FO9tfDUQObhiIuhGYPnYZG
rahLSV3MmJSn+osIE7soxRJWSlmU/2MJPr65EPbiaaBlAdYCuqK99UOYUlscRjPOhpV8KixD9WI+
9dRrYCn8/oDkCxiL+cvO8meCpA59Z0E/3HxzHubJHkk1jL+6yAe8b6fPtIjJLce9djPP61xCl2ct
zBbjzsilYeBGKCXPdJE+FTNoRDcunF2Ljd7t3QvqYHkAoNFcoGvdzGZS2B+3agKpQXwy5ZK1mex0
3MegTw9W4f+Cu/y71LA+Ku9lSbI/OCTBM8JDqxcGGeySLq8VIjhRe5EqjA52JN4C4Q0XG+rMZh5o
+gPruMGxxykww1JoPbSTkTCz8IQaG79blFuXWUwgq0Mc9/XME1EXr0LRntALqlJjV/cXMz3wymUL
LGEKWDVWTXreDroNruWIEUUm1XJEn+DFE4Zvgx7s13IhhByl3slhETh7tUdksyqDw1LNrwzf1e57
RrK0ZXNVxfpv3d3IGIeJZfr0h6HsMrE4fThea10q6bxE1mQDevDURRTzm01pMwUnnbWZjKMZY4RH
zIKs2X2oP2bXjrg9XkJJMkSlqNwoViD3aDfGs7C4Zqsjv+NFUIV7SYHSvl8L32t0+rivYdHyYW6r
BqSWePrndbmCagFN+WtlzKuOh9tm9l5y/zd5sIactzVHlP/19U/Ph4bVND7VRgVJ5VxgLe7Tv5MA
4+l3M/ENjL4WNZsbG1cEsrC1advOJfsddMx1tDpVhWdfLL44sotVcOQ5dovOWzfjrYpLDkW8KAlA
oiEe3J57+xfHFMCnsBRbuYstDS9fP6E4brM+q6GM+D+NXX2KeODNC5wx5QDsPk/twxJOn9onuGF5
FReccfiwiuq9/TLRXS7XKorgRrRJSHprvVTbr41on+mVv1gjssw8PFWGaLpNqyZbArVmEa/ufick
Fvs6919TzK6BZV4jPvXiwb0cKZU+OWtB+4S19jQuFnafu7Cu1ZnpRn/JI5uH2C1AHNPciPWdE++C
QlbXRxrFjhNDZuhSMTb+G8psEwjP8MqduXw06SS3NpMkkA927oO5Biqfp4dogVw+ptj2yzh8Su0a
NaKQPe6Y9A5ztL2whc8x5W3EhCpGrRhD8X6rcdlFamB0vPhilTRoLyMJUM1ujqlj+p04DACLUxV1
O9M0SAZWwU8fEUyeVX5uFn2KGocKbS5E0iXXpQiwQl7UJ7muPdlKHxaJvvR1NaGi0SbmWVQk2QRh
Er84DSP7dlXDNeG19ptyKuxT3xhlHF9c8pG+0AdoUUi4VPr+bex6HxyIQxDZ9b1ZWck9xT6csB15
CptQHGOpIC4E8w8mE1wxEkNGdwYBIQORXJmhwC0pseKA79drK0V+WGZxM9AANHGeRMPrBWmEEv5z
FFyg5oeHydNA0KbpPZf+cFBmfqvWLwtoDruYmmentR45IRDxyYJ7sQYE1+3u+0O1ru206BX7xDEP
tYiukx3x862I5kZXeNhV9lxjAT2EAc7AqoyI6JPjZ62ruavY3Auz4VIyoV6/2zrgcY/Chbc2yHlc
C/WWknNA/H14JwR/hR+Cee7vqw5/uZvyRk/L+acZSQ7EzNE6MNz/7NLrd/79qzH7OcSBTcpwIqtV
Wh8MMMst9vK36VEV2dblga2qtj4Amb1WHGeQZw0FcwUdNSA/K/gYIGif2K/GfdPVT35JwJZL6XJx
RM8QQNIlt+TerT9JYg/J8G57+c8+dKdtPI8QqDOOvzi+NDdk9ctfTydAbRXLs6L8G9unv6PPzlzS
UppLgFH03IAs07ZUx16ObzSkgcUx6DtLkKLHg18nKKZz7NdrQNwAIHeyhCi/H7B1ZZQHRNbgXzJp
/621c9YOOua0qOP3vo2A1WNI/qmE9aLjCWwlrxT8wNcwdE+11E8tPpyj1+JfrLp0QS1jiuAN833f
ZtMxSA6TcBlOVu5Rq/ptHijXdpPmLqVhV6EIEaKM9rNq9JNqiOdADGUpdqcbnskOI8D4Eg7jPSfb
R25rhOWcptnnvmttdQztQrJAcFfe+YLcnLcQreGdVPcVOaBhvh11dereU9Hb56WdvS112Dxz4VDs
tfjTjjWnp5LmLFa64BgPiHljACuJKyCh4La5RxFtaLVgTabz2MaH62ek+sZ+OlLrziq4CnPKK8ND
+lInFjydKHpkncAonSFjOEy2Dcp2hcM6l9Sw980Y7FtStKDtDTGZMn+gNw30KznRRlEy4KRtdoLG
6W1R7DS4TOvQ546gkaU90BaKXJCbH3FmqIyQHGI80DCMRK5NbFATcNz08XjfhZgAOJhkTf8TgNgv
wVO8cQ3EHkf27Q7/htqMQ/1ZuPYnOZZMdc5VVIBNRfKrkFhYyrnDLWCsEUAE+Sou7GQkuVlvCxpr
reGptMczNx7JLkkLqCC0FSsilExrdn46WWwGHl19i3rDyrrCWH4LaZ1amjHPqsILU9Pk4UvnIUl4
8DovbYjaeckmrJMXj4HtqZ37UzoEkkzIn6DERRfp8Oxwl9w2Lrk/v/yLeTD78EkjVi1FL22UfvrH
2s/If3CCPNFtCDJKOX8o6SGv3bbeBioC6n1wjYFzUbc7GaBkFVZWWe75AcKDcBHIqBDYIC6T36fC
Dh+uh2URwOIm0O4bLwI4qwhCUVvhFl+NASFhynUyT+/NfTxm4cnunsSAdcdqCiANMQc8TRs6qrMg
NMmBdR2nfFF/4+8EvxnJbS9xOB8BULLgBj1So2jcA8WLvMFhlTjuyIRIBjycY4jS9Nw0pP+wYM1b
nAztXZ8MDyFl6VS3b3Jf/ka+dx5M75G3qm+7RXa7Iays4xgj1/UtonuGl50LtpO77q4NwyMLVHIy
ZeVsuUp/5P25ysTvoCHyFir6rWPfx5MkyuoYAHwLEIZYrTilkFbKVkJrRM7OG/beMl+nidSK9sgh
N/R/TRrXltLYxugoBO1FH7FjyM91jtedbOX9GW6X/RSj/zU5JWCz1gSOXezH1ENNe8EA7RAk+tNu
XpSn4OmMeBRiYLXr/ArnD+6PvWhdUnaIXKXC5pIWj5grzMFLs4aBMhaG3JCbttiOsITamhsUPWFb
pjJc43uGjt08Mm8koJ4Wmrj+elvDoVPGx8TLwiuo3A+PhpLcXaFN7saraXLjTB1x67ApHVEsGpZm
2NSm+S9wujMQIL4xpyKZVc/zjV0ADYhbKtnjiDgEenAtrhbdT3uAoy9ZVdMeWlJyXVvc76hb2tQW
h2S2OQ/LDHYw4uvYbOmj6UEd10/c8tikRQZZPV72Us+UTPXzWWf4gBpyQQ6RmCgfC2pD88ccoWBH
w84vr3Gel66BuUc5YFUl5+DeNSpHNGVshO6IsR70AwVIRk/NpWzJgoDzPHV9QZAnsw90pjE9JDaQ
adVSXc9jF8rxyWpgN0e8OqrUuTAYzbZ1QMxegz4NZHGmvoesp02QIPRs6sNb+cXoF94RLUm01+QI
Mfb0IBIIFtMTN5yG7ifijIFN9MUsn7QrD5syqDtEr+nDLW9Dv22Y3+hf2aiwFI8ebbgx7/O8HH5g
/iEW0dF5l2T+lUGwdczoUjN8ySEzEzgx8tVlPGFDWv+W0RX6UJeEjjBxb+kf8pCCzomyKjLzxUOS
wV1lfkMdZjD/LUU0nVTh3irjE5vvGUdwVwUbGLHxprDG7TC6T0kaBUGnTz32vDwbbsICKoDSQ70p
eLVWNQAhYZUMmplb7EJocA1CCkTlnFLo8EdjPxZdsbxW+XHhFaVHjtajbROZTMpq23rsRU4u0Hq9
UQB69W/wjakdM/Fpny82CWz3o8hm4CVtj9Fleg5zeIDCAXc9tYDTRL6+GiixiOLMptAHp93YLXsh
kpfeJf/J+CjXHfoKNlEjqZ8NktcMH+IBiwbXdF4fmMhU+6giE10ZU92OGA/xvrvxwbfl1bjBe+Rj
je7BtyThFF9dDQYxdyLKomM0VBdjTA+uI+H8v1jEKSQTo3weSdzrKN3jy3qoq+w+8Kb2IOFDb41u
Asx9tXWo8/iSN2NEIcz8I7mbev2lMt6uc1W8Vh0NTmLwP2Pt24fIJ7oYZTM2OLnKkPk1W7haFANt
b6sbbNh0XN4uoaJfr752jOJjm33ZZxTGeT5+Cxw34eABqzYL0TmF011oA+WdOHGGZu0jyvjd3FKL
fuiuJEOMR2ESQbzq8l0e8v3hn996XJxoYINzEhODhEOdInJAFstzoKBqFRa+P8h//9X/7Z/lCXPn
jovn4mcaZirCbbByLIcEgrmYuGfSzyIPpjHUrkNCKIMZtxGYhiYdabUC+f39q+jff/X92//oz74/
5b9/xX/0KVqDG0Xt6XetlpQTxMS7k7aJ7iM/MftQLgBdyg5n3hwsO6tFnomWZF9Ezase9e+wDxuC
BDF92i4dpro218KA8qpcURw0duSty2fpAZtppwj/AlxPZHUx9oAgCGcpIBywzcYBwiVtjSyxNLHP
nEl6P5ruR6BFHaz+XeHMQFJsOv1aZA6HUe1G9/GVXORmjvAd42MBUg2BoAk+P2Uqfdjuf1kzCeEL
ljlY/M7erbujsyY0bPkzTBQNdkELcB76iAV0j7wBxYHcCRHf5aUM7B+GpeMcuLtiUp+VHTzMIcgm
jyv8OsS2+vGXXbnyGkBilR1DUNdDFyICycNz3/iJQjNUmB8HHEXUi2zs9UTpBtZbn/8VrZ8/j/JH
J+c/iKsRjKPgNayhyKdqPqq2qy5lmtKUMeGrIRujtw0YtaonYTJysx+n8vcyJ7ecXdgGRfuGHxpd
emEpoCfqjuPC3nAjovjBS/ex7J/yAByS9YSLSBGBcl7Hxj1yS4/5DEGPgR1/tQgUhC/i6TD5Q36y
G8g8FhnRbhznnezjbst9+V4t+Q/Tj880Y0JTJ+XJW8HP8PRoxJYwvJqoV8d4AXShVO1c6HxzLro0
L5klCZ6vN7oJfPcqF007b5rNYWqau6zvrUvte/2WEtqRwfDv2uGN29FJdi1bZV3KCV7yTLNbuam9
DnDDdG8zq96waPYNQMv/yt6ZLMetbFn2V9JqjjTA4YDDBzWJnhEMBjux0QRGiRL6vsfX5wKVL1OX
99mV1bwmNNFEBhEIAH78nL3XFsBFsoSI6AIATjhmd/PUPYTaAx6Tin5T95i0DQtuj5uBAvOmrIL/
nsurmHFLQsJHNeh0n/AU5OjopWfZtNc1FBCtxZUX6vQ0acDOSTYc5LLH64uSgPK+9ddBjVZCk3y2
soJMnKSan9koruZWW0TMDeGh9OtjSbRIPo/W4eP9W/XFBi++MUfzhmn5UcyTy847e1ZJcuuM9m2M
xS4Mn2AIJyfPhECNPwtoSOTcd+ShrgXtp48X0thkXN6TMdByDsHEtfQM+rB2D+g2FigmvVitLHy6
E2FbrSH22aiHQxX2/aGfnL3tmBNDK+IRs+KUgHG305sYxn2Rdfzdnp7+tFKBcteG4x9VZXDhUA+j
cWX3n+gdRd5rHbIXlPB6Mm8gFqGkfEsTbFjR2XOs53YEpEyi4ltTWjh63H2bqtc5T1/GukfTOBYH
Nfivth8Sm2fFEDYxd5kzaJAuzNjVMDKTtkTynFa0ivwXq+rMnbJjmvvR9JqU2H7KhH5UjwF868dE
YXpmaD4UTvXDJCOmDpP4vkPIsDIrdx0TuzMkMrrPQyZb3Zw+KU8Bjkip19k+bBUTKUbTXnzJkvhg
Gn64MwoZnuPW1QRJRCbcSrouAzF3ozYOXVQzcawhUmB0QOMdXqzOYjvz5ooUQuP8lqMvmip1P9LK
CZg4log6dqR23KXLLmpQGMnEjG7BY/LA3BEESDo8As6G49nFivhBpg5Fqb/FuA9Qc3W4L710Oorl
8msdWvW64bQHOW5/xsunUEBdgEEu1yYVKY4+Fe39vLkJA5e5VRk/x2Vpr/QQ53B56eSTzsYqlk3B
zNMPo5ljuUBVAnTAncvUYYISi3llPU9as6XBDGqimWG2A1FVR+PR7sbh1xddYrUdBH0DjO1noi76
PQkjsKEQBWGoy9M5PvqtwLVqlne9haF6GWh8fOkA5NMzMcAheP7TmIzuCt8B+CeH0Fa7H98zs4Ds
qJE6V918omQqkmUFSVrYdNAoieFb4ZyAYbb0ntzOpO20fJmLnhZhy2SxWyjYloie5pKfzRo4zrEr
upPIl01P/S6iJKe5yu+gAGBjtTzTXFP81B54qQHGvqzB3XFpHPD1MvPs67OHvum1LJnglQjNcn98
rpcJduGR6WMOyTtyqfCq90rz0jeo31UnaQZGxhN6xWz2o1tExu16NOCFmCoB3de4DavmyBzAxONW
egBCaMeFp9n4OdGvZychT24TuRfdMtLOZ6v+4ZVbbKUOXAQ5AAsS9svQMSg2TcRYzuBFl0RW1/TP
0z2KjJy6rDtnHD1m1OLeV863sbEfSDKaX42iOGk1jD8yOzrr28GZw9caq91mNpyICQ4RRIMX49MP
iicRTpAanGHXx3TwJywDc8gQVYsyehGdfrUHp36fmmcSytdpTrBCK112S4NDrJX901eIUWOSdIlc
9uKt3wv2hjmCLRsvCgjNgDCXyP+RzBIddTuvyVkGmbsEp04KiWhtzfpBLRJwXdTeVws+RdnAFXPu
3SrqNk4dJFeN55EPWH2hR8XgKl3cAtm8Qxn35sS3cozCx7yGB+NGziZiqM+dwZNNVfGbID775Pio
KUlH7XZU2eWVEyAqSYrioUAjV5JLiL64MdnOVvcDslGp7f47hnhCEZj3PpZARGIq25WT37vko1z7
xH1Wk5WTnW75aAUQdk1VGeCAsTBF8Tm6oSqvAo8erJh+aDu9zoOYuMBB/hRVeOXVSL7ZvLswDTlR
urOdS+dZ1hWPwm4vUVg84Plin4un6YcTHCycpIeZCnejgrk7BaGDY6azbmsHqfZYM1ZUrnstumI/
FUN17kN7viWfIdwTa00LmHbb2XPNuxa5NPLlZgmHB7dTxzRT+9r0eKZ31msjZrI1E6GOahlTfHzJ
2BMek+chbMtznsTlOasjd+uVdFd/fUsjf9+0cgIRGJ8JHRpuvTZ8CTGus0tjwtOV4j72fGdj636h
WETlNjWqxSaCYTcJ27VvOIrn3ZhsnbGt14nvtoAlmxel5uQ6cJZzXtK5kYklr6vE+OJ0AqDahCay
DX9aanGSutMT4yAc1zN2zl6ilnYYB3c+4yZKVgi5ZYLINYWZHjr+DUDLnZ3CCwmn5NZ7GNwECZGT
52uv6BBI6DFd11B9mgE5JuYNSmIh6SWVmGYKHsYHI8vJxfRJJf/N53hLWy0o8v/AvAcZPm+b//t/
HPNTFB2GQQc/o8A2KBTmQWyLvxsGu9BPo7KN4oMrGkw8cyPOfWseI9HqO07XrqM3dUyknbcr+jZb
V04NqziT/znHlEIphZg9naIURUv81DceBW6WimOURLABByfL1p6bJauhtP/bCmUTSbwuarimQdkA
xYni40QJj2IgdR/bVDd4PzrrZCfo8AtLgKOyzHlLPyk8iNJ/TXN7ODe6iq9EZ19K/LPn//3iZXlz
IOHrMbAq5lqSOonw3LM5KYA+c9dALjat+05p/w+nUTp/P42ebTHvksqzOZVL4t9vvsshxBAxC5Ls
20G9l31gvXZ13EPAjuG/JpDVA9VHL/NLOTVoflRqE0Yz2veoHYGmpmkBjCe175m/Nhcl5x2aBQws
MsP+QrP7gRsXM06nHs2pMa4SXa/QlwS3YxJjGY/SZlu47vfUqiG9k7J9J7AhIrkIv5LEgaZonLMn
PMb5RhaQzXhEk0DtNv6Nsrorj2z3E5LQ21bg05NNddUyd6Y+a6wnUBHN6p8vNxvb7V+SDzlB2vYo
AQXGc3LoFv/qb+cptzufLBL4bJ3Ak59n/db1m305FLzdWEyUkuQUoThqT72JlDXsdzHXwH6wO9C1
crrxc21eh0wo1JTWhw8DW+y0UGACR2+J1Q7W706ZBRdvC75h+gIR4GY0yaP2E7SMhp+9kvDXPxiD
PKHh+ef3xt/9t2/O5Q26yIUtufz/729uwsWa9zOydzdNr5CX0j7dwTGKvoZlgwUyKCpuJT4Ipldy
Z1fNCBwsAjxDVrBPcC8ldVoeZOyk29xj2Mr8tF9hmTK/1ISab1Sd0ermsiJUq0C8wsT2Etgq/e1f
4IpulLDbm6kDZWeIpP3e84h0zSl/Jlun3nl7xD/jEVeudTMXTb4JAlO9+jBPM8k0Lh/NJ7ONXyPR
R1+oboimxAFzkKoT9ylC8BVaJISYA6QOUs6f6fq4D1glIKPFkdzW7DnWRaFJDmRucphS98q1Nxa2
tJMIb2tPEM0SWN4Di94RaTnk6yoNr0vthjdsZnkg+Hgp63j0T02VP/eN2//oGXb5sv1adNPCk0YK
Kpz7tkfHkCgHuJjTyoeSXv6+zMb86LGh3hgWRtKsQs6nut59qcbiYtWz84NH64Hupw8HY8RQG/kQ
rzsveIyJxQWQ7Lg32OxwXBjZAdNlxDpBDzLcsW7Xuxn+YDvsiAJsXrG9IRxvrrh38e8Our0WMS4X
CS3XHuryJVeuXmlECmix5DEOnezQ2vW0d1qkmH0sFMqq1t6mlBmhX1iv/3wV2n9/EjlKWY6yiREy
lfX5DmPAExk2ntyDpmF6MJEu27Q2z6p/TntxGymCTWQA1oZmojilVkK2WgSLFAk9O35vaLf1MnOM
TPEtc+jzSmZ3e2UyJzcnh0nvNIGLxd4hGpwC3aKqn1tvpYgcJZaBHmRTe1u70PTv/fAVYRuiDbqj
a5nNZ7PlJ1NvcA4Zs8o/vO1lnfq1vF29s6zx5EVNgevNtQkstEzr04PFcCpj7oQKD9BjLlEyiYuY
gNi6qRHdBE53ynKRHfIgh72qkcn3ZvfIjuZiDICqp7rpbhuJx7JXAFknJzgbfuouzUqwtjOe5bJH
/R1kPcrBRQg5j28W7r+VbeAADOL4CzdRSXLBykzq5sa1w6MonAPtaBD5o898WlXOJhUZDGVn3zD/
2syMs/5wCnjD/+YcuJJIVfwedB8tOAO/P39Ub5Y4gqsFwVb2lykNvHNX28zLxIur2vaO2LvwWAXR
dyXRbsiofB4iH+RJMO4In6Mhl+nyNU0ubW89pKDPzioT9mOmArmqgBB5LCInp6r7Zx29kl6ub/uh
/1aNpnkQ1YTPzZDmkw2EHkUKd1oT41eZiktrA5v2GWOHRfqUM3i7zFH9bAQtBBM/iY9whboHrY6+
n5ePHR2hTZWN5aHritu0NIdLzQj5egymr57Z9MhMs11TTqjDHfepmWLn0gopLzwvX1IZmRtXAHHv
26i9Rz9kX8MauBFV57A1zLCHDMa5w1UEiVg622iYy0vDqGbTToKkWrQlPLOvmpQtf2+OxD5N1Xxf
Ota915XFqavqe9tuvWtyw9AMsxks9YziGL3knlnryShKPCdtHu29zsFNMXv7btan1qwYFQwmoL3J
u3OsLtkbLiCRsA3kdjAQpGJTDEqJAl2V3rVwGgPREvKXEWnZjv7Hu5q0ucVNnaywgOWE3ZC0kmbW
hY5DuieEDV6ih5K4AZ2yjdi+b00rqzajpxDfWUayi0SS35pRd0ByinwvYl/uzzS7HQtC4Exw2wlN
d7NyDZrmTuiRBkQw1162CY+CJ4or6r+Ujp4RYnxuvjlWSedrnpByzf2rqexmP4eIUHBGUvt1GBzL
HJJCH7NvqOfwZ5WKW3SbZwvJ1mXIaI5KHKYewpxVxbbrtk47vXWVY2/HiYZLNFkJo/UcLaBCbTFF
5iM+8+IuDUfio1x+M/RdavXZe0IptrIV+z4Upu511k0MeErf+PLPTxZL6L/fVkoo6VqetKSr5acS
ObQMGkO9MvZMU8f1YiK8pMr31yi6wfXM8r1nE32flzEhxVaTbkslybwLieTJVQA9gcadEcOVKLQe
bxtDhFedZlnLQv3oaC861CALdr0arINtu89tbq7HcoLWWDjNpZ0MpHtVDzwpTFuCfw2S+ryCDd7t
SB7h7TLuu6MgxVthwaSMclS/PsN5zxTx3utbskLant8LaKeMKk9Zhezk7ALgWffO0G0GrNJnsmsZ
mxcWkDJdvDE2p1MNhL4LwxJ1P9dj5FjqRqSEN9tuBOt6qGFdWVi3s6l9zgahbock2tq4zRaf3i4L
j5nRNd/V1AA6Qn1rGbdCfKN90R+Mgml5Ee9miogbRYXLSjIMB+Ah6E/ceDPwQN4OPX8lEAD6zMyf
D7Yb3LZ5jOSGLRijuekK7oWz+fDBO+pku7T1Ur+cDwCJALy7g37CRnsmxwU6hbzLISYdKbztY+ho
7ICtqg7Y50OcCdreSmzYq7nK7UuSU5ojTLpGh7m2jJJiA6NXnaKMGbAmnaB6mbCBvUXUtighEFej
d3EeY5w3dL68bNP7aDFjMkcP2kuqmwg9yAy2YisDzHioJOMgzr7rBGGABo9k1b44CYVX8eOK/f+Y
nz9gfrD+ePZvN/fmrX37jx85z/rp5i0jc/666KLmb9nxv37rX9nx3n+ydhIcL20PNSIYnf/Jjtfy
P81lo+wJTX3B/7D8/ovwY/+nKTxh4gfF3YAPUv0P4UfwgjwyTE3PQpsmBMf/F8KPZS51zG91jmXB
eRO2pMBDqqSczxvNaKqHrogs0nKcHqFD2Oi9V0+P1ZzsCFCN8M+6BhO0RO8nONGIU9EuoCpaozTB
U0NcUwIeAUHlSrvJtWc5ODGr89h2DgS57IsFzUPng7UppEdwVto2G4o2b++XqFvzMbyC5cF8rN1X
XUFvVNSvqUS/1+BRWkc0jzYde5R1/exdmrAi6aBu2KxkixrvhVEwfbPY7qH203LqDb0enQX77yvs
WAMdMrp0Xgm/M6ngxXhoB70cz4ZGXkVF8FalsjswNX6sKwZKdcB7LcxWYzUE7yNZsAICefwK+5qV
G92PlmoIm1V5IDkk2KrOXqV0V3dI7JgS5elbmfECTIyPWGOy3cRStJ4wsZ1wG2JXPZaUwhdgtAdz
AXWM2oZW3Q+H2B3fG+81tGrKPQXzUsYIy7xC2CQNj0yXoxiPATrqTdBTTtNT22UW3rmcNZikUlKm
O5ecNoQ4q9iTX6mx7MNvV/Ttryvh94bOR6H71wtESldIh6uEa852PhWB2O/qvujL8qq09aPZooP6
+JJ6EFIct8FzNXV6PUMdROXGXoBc9jlS/30y//lYPi2cXKuS3T5VucTUpizz08KJCdAExJaUVwN+
3VVU5q+2tZY16RTdbSAykCn5j0imfzoDS6/l0xlQsLiUZ3mOtiB4/bUMnhEszE3opleNQULG0nPk
wqZRtA7J1mhbvEhIMHENDJifyhoUvdEMSJYGENGLN68q5qd/Pg/iU9djORFKamVSsvP8MM2lcP+t
MRCbrHG0ptIrGXIi4tyQ6+ajeKC/PhaFvTLoFq1cmbpbN05OA+MNguaTY7gM5kbbBYUy6B/9WOq1
686kIBVEQi8v5foJfg44f40fP/zzQX/eSH4ctCPBmEoKHxeG5F8POuAOoJyIOWi8R1CJpkMbe9O2
xU5FExebPUydaGMP1atrmZiiA+5DvK7uSmrSw2vxXrlTvrc1GvXOKJDN+Kswqr5gU6Y3g9ynAJII
QXGdVvG3tgCUmYomOfbkJG9GY/qmu+amcpYTIaL30Rjbne8US4Eq7oVXEWmU6sc/vOPlwvh04eD6
4p0q29TUep/e8ZgEaZglZnSVt5ArjVTC1ogAqg9fQib217b2tjqnhWYKGR8tOaPEpNnARNSFtjuo
YFeiL0O1g9TaZaxl1s4O3iZqNCpuMerHvgKdGfs3HXSoLSInYjhKHP956r9pRJ8oh6rk6CSWucud
7q0qxvlQG2jlCij7la8WoNdW9v6f7hcWp09v2zFNpCgSrjZf1af7JbUaNYE4jgk41o/s2AdO+Xyp
/fSb0fndvvqZT8UmF5axHZup2eDgqLcLoCuYd0ilUI+7J9qRcCMtR9784SP5d8dmWY4QwPM8KcWn
lhr2NASntRtfVRM45UQd57R4KbyaJaFxH0vGUciFnO3HciB6E3t/KRFWu9TLKTv7gcyrdrnNO/G1
USFk3inZtoF7x2XZbLq+wvnW0nG05vqngwcHx/TjrCfMcSfPc27pVqG1E4O5LeI623hpdktLTm6M
ABy9VWZAayKkRb57/ue3bf39EeaYyrUsuhquVmjN/nrvJRD6osBFhze7fkEmOKOmBlSe6VKCqzm6
yysSbfJ2P7T2Sft8gx05WllVCHdE0ueIunj1h0P6VHhIFKSm1JQ+lDKOZcpPhyQjA01tqKOrEC/0
KjXnixm6cl9n5HqkSl6FhMAcgt48Ce3BNVD1TaQGA/ub9acjWW7D327TjyNxLMHl4ClU2p/bHHHW
ukZtcJu2kU8+5HsTjmR70vZHCzcMa8FzCPxsgD4vJKjCXESSqLoz2p7TQCqS3aovqSeIgepmd+cI
h+65+MMx2n9rBXO2HNv1ll7M8jRZzuZvT/zOTZvaLUYeJY1zo1tLH2sjwcNTPBngA74iT5wDMzup
qPIxg3xT/QwHdwBl40QkIGn5nsTwe73yHYR2/DBaLinJTKRjL7sVxsJ/iFChFXhVt/CaevLWjS9d
RwxmMYnmDL6I1JCanACFpucP18HfmkyOa2mPNR3ZkWBq/emO7NmfR5XTRlemJMunahEtVf10ijwy
7lqsnCubaXcugOW0Foi6YoHU+vaUHZ2mwDajBjRzB5UApPrnA3M+VRvLZcEunRPOfIFa3Pt0gfYQ
zYrZV8wJoPSpdsI0CfWYtX56dEzctWOcDIAw5nvPt63lBCI84OtO1rtRdBlFKMicWi1eOxy+pLqC
pSttglrFZB3mlCDE3EJUPKQXs88q3DTkC/YRGk7PYCSNyvbRHtE8dnNsvJEQf+XYfbPG6fs+JrLc
yhnvkC+JYKHTMxROdtdVyCinIhpWbQGWrVpG4UTQ19eh1777fTafkq67yUViXfKez7FNDpVTtm/e
DCYJvCLUv6IN6fMSdtjpQO/B8dDKKhh1+ZGfHX0O5O6fz/FH8/jTredwMWtglppl3P304VOuQqUB
EcIYOawPbNNZvbEEzzNvPO0c99bO+jtfu6jC/D7fVZWXEsdclTt38VpaIC+aOmXcnozOlZL2xgmz
+HbyzAXjUUL5zX8UtqyYfAXPPqPAA/czvkhdOxsGLuQBa6gFHmL6tZ/4eleZ5aXsa/laAhfyNw07
p+vCgYlUw9SLg5DYuFosDh/fv5qAEh1nsj2KkJliitCC2ml5PoynIcHa1w0/h0a1G2fAKR1Qzm1c
U5uroUK9y738FjbTZU6JlKiRee0wcSBX1oz7EpuMKoORcuDX4cFGjGx5RM6ULsE9Q6q/OoGBcreY
LhwxvHJ0tLMBzEHO49ErHf2nHvCn9ZKbAMasZ6P0d6hV3c8fkKnztmhSzpIRtd26zZtL4ufmoRwR
p2Ph3jMs2xYDyRYVrIOVOeaPbsqwUHnFXehYTCXgUiYGJCHmrwTkot3b/vMl9PF0/usl5IFNXOoN
4fH186YgMgQXkdFEv2rhaugfMj8ItoXJ2u55nHFus1UUkQ3rFzOuFOqfoCq+ThFlsppscuzK4CDB
OKzUzAbsD0dHv+DT2uKZSmFb9Rx6b9r7dIFPXuM0coy5ytBG7qPIxF/fDV+RcxGQIMpgXY7DdDIk
4A+EQvbaiQ8Z+IHVr0UvrILNPx8Q4JPlufXphNm2qUCyspXi0D5VpWldGqKvhH8YbUR1jt0k99lI
2WV5V3mfGy/8164No/w6iKJwn5U/oJmUb3bxasVIwQvbrr932MgNI8ywTSLPlsUPypnu5KuB+bLv
prswsm/9bB63A46pHW497uueu6K3ZtKK06eAqS0OUhyPyRjc1ipiS8VdfcVHeY7H5r0oC4aMCNEP
TTvf+qLgPoeselScyV0YgGmbdW/v3Tr6VsdhSAcdIXBSwPXRMVUwE40jc4PbjgrjGGqOE+Lt1EA6
QCookFjIujxKe9SHKg9OXcpLxbpodo5U1So2g3vtzrhhQxb/LMDfJQC4H2nHYo0p5nEf9s1PPm6s
yXFv78TkvduwwbYQ+3hTpDy0nkmSajgDM7TNtcg851QEkbVRoYwfhffKyQ7Pdj7c+yZQTjWE8yZo
IaK5bKBZ5DySQEuUJ34aDE8+49iugXmh83oT7d1AbDxR1icW1K+GGuY7G+c5SLZg68xYO7MhdBBy
0bkAJRXtrSJ9VZYxnqIUI/8QZdSzGVrOuZevWS4daj3ISVohUDTcM8ak8QSmmNQsVt+DBmCESGAR
rId+uMdJ477MpLFLgWaxn67aTPyc5kTcd2n8hg9noA80GXuvkWSs0fPt6G7t3cGWmxcegph44YdY
sXOFJsW/SWfir1qG2+t4HPgkvX4n6GEebAwBmzoE4VcqPZAFNlY4n4zwthTMIGyZ44OTZFJbndi3
grt6zjvjapZxCVfNNzdhoZ4QeCBjKPMbeKhEdrvkLFUmTnLTcV9RG9NRDfLiOAHm3LiD9z2UabnL
1YBQBwQYRS/kxSwe60e2zRmyuwSduzORJwyHf+f3XMto+1tINMP7oPpuHxiuRWYT3jKZT8GmKcoL
zYuzdJBsR6o52WOSHTQwezkzo6CoIjN17jZ9BdCwYde87YVimle6J6kb2kJo7TYAV/b45c9mnIbn
BNfWCg3GrnNzVGgWgSKB47IvZkaN217eCbtvdyofqVM7iDFz0RERNqKUTf0sQCpc3c7d8icIBFFp
Yd6ZeIDCnm1ji5fpo+iuc38H1Ij4JYZ7K88lTSshzZwtjsBrV2ZkUyAUNmY6b7VDjcj8flsre0Rk
nng7ei7P+G/gnzZg9YHwRiBxQOXMDcuX7T3hmI3uasvwwU+m1s4vzB6i92RBXuWGDMUXYQTjk2gE
rUACP1aCgmnDeEjgWQvErnCbfeIH/nVHsKVbeu4OVD772vGhzyf3TA1UxpkPzIcUFXeUF224wdnM
vvcmMXOzRLY1Jjo4q+Wgo0ZfrFR5a8YTOLsVflZc6/Q67ZlMszCoNjokcXfxcNphcCOm725mbaaq
ss5Jj1tfxsSb1JLIG4OB1LWZF4TRIKlFS94/ykwcwiKOr/vRlltzgfVpMzy0CKHS3EVFZ41n32Uk
LvLQvDNAPljLGy/qbNhbPbnIMu7GJw8PKzrh+UtiiWvqR+MQZnkNuJqDS8C/PIft/GTMJuG6hrbO
s1cB1kQH3YnI2WcDxkdQsTgli5C0E5tdLqthFDJI4LbalejJr127JhAjSuRzLgJ3Y6NVPk0Ct0xh
NARzoI8AWOfeArOTe7bunCeP/oQlm0OUoAO1LME8Y/S+F6DbMInhXjdiJpA0fe7rAIqMa0haHVMs
CMCOv5YprE4qtZZS8mZS0ZZCg61/Nb/ImkdP1fUg1CxaE/6PrKdrwK7xXRQkG1SO3eGSNPpLNAOE
TjN9h18N4d7id2ObzQ4nR/iDgXmTT7LitjyQ3fSYkZN8MdFEbBiMg9hp7RIA+VlhQYNRf2UN9Tel
R4dur1VepR3Pod7o7RvaJC9MN1eZ0zZM26LwnOXpKY3Efk6rOwcH86qobQMJoIPqOG3wg2LuPKYD
Pq+PmPrhLS/kUzsAxUFjKDY9U/pdKSu0a4Rm0hm/+XjVsSFC1YwYiybjUG9Nzw6JVPqKD45n1YAS
PUyJnkJCgMfKLM8I6K5s6Cmb1ibKULjZsRT4pCUXtNmP4AesId+VCHFx7N1VEwQ0j8EUdidr33b9
Q5258S4NbLzcGnvnZMXjZi7c+3Kql4Ev11DnYeISMj0OuDJWkV2bV5YuzEMQMCRkhLs1hpTy20Xj
lgLFnyKowA5NV7+AFdTl1XQeivoL5GhqaLt/Sbu3NqN5w47FhpqT3IxQy5HT8gGDwVsPGZ5VelD1
jufFgD6JpEpGcZeidq5z1yWnJsxqyrVBELIreZkkZFVjEayywn4If37I+ICiACiviLk0iu2QZ941
SbW5ZauDrKCeccVeIQp8mXEVXIdoTZDeHE3VVlsrowS0NWt0iRmCbWTXHnSenErvUUMzdvS0pOc2
hK5GLLem6TqrOIbbzxZUwYnpiRrPuvpkAu5xo9rY+iEpSPlU2gemmvjnEmXt9Ox9SUb9TjpbftYy
hKtCk6uLy24N1gPxuz+d5qFh+NjHW0gk4Ghjx2Ufg13QDcZLKnO912SHZP3PpjXJP5yN+1QywCdC
wNhOSQgJEqVuiXkTMBeRmtk4x2sVz5gydbFXzHAg8XZ4K7MC2R4EQnhm9ZMXDV8H43nE2U6aFhr2
blpXaFofkmXgwXOcJDPbW0WaytCp/S9EwNTWxsiVOjQ2PysCaV0L/Dpe9BB1tBm55fAk8kguJlgX
jHXmvT2UwA3aNzMiBIGVeJyyi0H/e8XOj7ZTvSuMFGCBl7t0oRmQNC548LnYViDB6Zn5dwptw+Li
W7kg49b+iLhoGoNd15Y3tuoY01A74aCSxKI7D5TUGxG5w3VHWkyA63Y3AcaiDZN+IyQ0776VQa3W
Pc0YZrWvgcJ5NPopYqzksaY1skJ8/NINKLh7lgGyNok17fH3URKDV2gmYJ2GT9kmklNtlhG6eLVP
Fp6fOePfAz2tV2PSYagHsXSA7hcBYd+a44zTw+w3aGF64JAV3Y1NmbI04+R7HGZE6G22TQJUKdIu
elzE0l6PKmu3Q0UW0mCPtG/ddwvEbDzUIQO3xgdcEu+gBNGlAXgzJQX8BBPZmL2rgCDCTm/2cQSh
kQ4riaYI20MxXpt6JCB7MF4kbvrInd7Y20MPq7x92LDdTscrvOYkViVJuulyUZNY2XwJ2cBRVijI
/x6Jc0jegrD8Zrn2SbkZdCEWORow4Rk2doxFYR/bZBA1FfnxdayPuXZPdcHgbg6gpY0GA/Ctnku1
BoSzUipDAqcqTnuXOOsx828HXKGICeJ13KYD+RNM0GM6/ytWr4sd7EeiSac6AT8k912ortOlGaRL
8QbV9lxNSJfJYriujfS7yKeTDq4nF9RajmiSiz6nUuiSmzaoW5brGnmM/y3x0ntXZbBKMUX35ZeW
fgN4CpoclWaTLvObOsGeAkQOrRsPPuxlWGxTbpehir8nrdjgc6Y30X0J2yJa0Usk7MQHaB0Ymrxj
ok++NkWW32WePoQ8ChaELo++pRto9qLf12X4UNYY4Sbfqc+MALkl8M9sprn+SnG0wA0cIkND/cWN
TJZOK99/kI2aBW/ULx4RL/dhrwJuxEzDtx//8fEjH9/++rLEVkaAa1nWPv45+P22JTbyFyQpG1jH
Pn6QqMR//czH91MFSJmn0OnjO8Ib+EFLm3qnRxMK/vLtb39qeekBFu28hlHrHyxYNR1ZjPuyyvgo
/vrKoi0FiuvliP/7ZacGN1dq57+O5OM4fzumXz/026sEWjzksKZ2BTLSef1xGHj6TAp5BLr/++uf
ju+3l/z0M59O3OdT8+t1lrcYdPkX3dCMmoJz4LBdl62ZXTlN01+YCqO+RB0wqPFNp92BWrXbjwbe
JlLv4F7WqttPPZ392SywifFE28UNiciB1Q+3tkeBH2fDSxZ2uzCJ3vokP6c1bdCmdMw14JFaJvaG
mKGnoSVDq006b2u25E5FVdBurbF/DkLgrSpLUf8O/lXThv/F3nksRw5kWfZfao82CIda9CYQWjGo
ydzAkkkmtHSH/Po5iKq2mulejM1+FhmWmQyqCMD9+Xv3nluytRGhnBQNaPeslivD6m9AGFtKKw0Y
UBgfpVeX54rZu+PWZ8cripuFbcwBVEDYBSQNX8YbBFEgmUz9r4z96CnVv9rB5gycJd6+bAXAZ1+M
W+8AE5+CZJx/twno6DEGkdkHhl5jTUqqoKHbt4bjTIRNPl5yAN2HnAgwXODExRDc0E7LHALWTuCN
ZxUvxMZc31f97AYNSuw1cR7dznEhmAvnJeRaQXRP4B2hEBsp+njnabcOh+Ga33pdWnAlhtplQE78
rq1pT9Gm5cQWRIDXgobUEqZdvGgyRA82doC3RH7L9WdYsgWSMveP10MTVBZAKxmrlTMcHC4dGFPf
OTWbafFqqHjYGnbdbBZEAyM3dUE4YcEa0JIdQSbthcYEdU9P0EahXYux8R8079AUw4W+xm/dWMIl
O4LMyQ4sJOegeLAnRK6vqRV659gvtknLqwff+rM2/JvNNGnXpgadXMKs+0GRxjxAnQlRRdOjzR5r
C0mhC3JyP4bTTeQsqAJ0RGyCcnNgOpZ2fgDuzxzLejd7dEcYSlBqulnFT0s73UrlueVE/eBVwzZq
gA+GyVlMlr0yuOpXY+WRx1uI8RhJAsAx8PK5/sFkAd0m9Rhik9FfMxOVlDdroJ+KahuXDZOcBcwG
zIcEamx9xuARFoE20pnag9fR8oiZZE4LMLaEa1F07IGT1vVoyzTyl5Z60dEcghIRvSFuxdxvz1Gy
r43kOxtLVGC69R1OabwbJ6RthnK8KyD5wOj5idGZzGvTTXCjd/WNX01eCqYJJXPlq5bqNDTcH5kj
cNGIn1uZSWcEqW13+w5LZT4QZbXEL2oQ9a0GfzSy1NLnwvKaaNGcfgtd6gc+KV6pscjWZLJtJvIm
0JgPp9b9Sufndp5xrMwQKhOEYtNC7UzazRwptlNz/m0TQQFoenjIy/AF9+M3UyRBNCDJhGjPbO0Y
xoofssjDfe96WhCLBe4UAQb0Q5uEDERf2Hqrj7ErufStxKNmJr0qUs2DlZrd0jkCwpFlOLqqTdwy
EdBtl4249Vm5mvYECcXYpPMXRhuP/ISNBUNy1SLj3Oq5+25KxNYjCjj2TfEi4Z0u44GpG0Z2bYAL
ViJfiM892/YXjMWQrql2a2d0LXGBIc61SjAdE/haXR/VJon6BwLDENCZ8DY8vTb2aNp+lZ3LoiFQ
WBp2VKzcBM2IORQYKGv1QZ7PSbnGuOus+VsnDoqS+dmsh13ytwsX5OPo4ND2JbJO4y8X4BAMcOIZ
wIg3wx22gGDgfygBN09zJ2JATSIf5mkfWiYXIFKUmEjB0qLBzzE5XuF4oz1n5sUm/6LGGAn3OVW5
OM5ou4NE+etxGT5HZvvkl2mFQ2F6y21Uwlny5usW1n7wC1InLQM6wKVyx10/m8ANfbqooj/YU/KC
BwPgM7CStQtcm3mOKHbttw14wKkAXyFTws6amlVAEoC76Yr+JaVtYTXp30LzHj2lc6GFghDLWWyS
J1k0DR5VuWSU5Y8F0bKTbeobhgWWa3wra4EfKYIwoubdnwqYSBFqgG4oXmq8+ruUKOO1NtADJxfD
2YxzvR1cLd+62IvWhUVssaCZYKiNY/BtsklWNxRrCNZJwdDTNwhjTCes4XeIbGJlou8PJoSxa2+O
3tJM/JjNFG7l0nqaZ+eYlpQUMjfdJ0vFeKABRAzNxm5c6yy5A+JW+5Ip68PgfoAp4sACAB57mIKc
Z79hHyL66Nek68hCTdA8qpgOkdRuepM0O9LpjnMW0pqb3SYIXWZngL87qGmEOC0AkEYvPh0KvUbp
5tbs4MzLkHbZMDov8zzsiYFz8Ll4S84Zqhf0lhXo3ACkMOfZgjlplY57Yu3WQJ5yDvQhmS4xGC5L
9fsury5JZ//qaOBufYW7F+onTdGP3lDJKfPNH2fkuR0AUky9BKWFfiBrBPnzQF/YS7gyYXhPG88s
sZgYVr0vzK0DI5IssEnfDp0s0esSS4Maew7jCqPAtvFq2nkYD85DCP7WGCoAFI16Mh16Go3IXySx
Qo4GH5bVk6Nq0tFiJ7IMPO2pjZcjnpTmUVXqpfY513sdeOGutvuN5fSA+AQVP1vVEb7D4oOfOA+2
aLLT0l1rZI7uibzCDTvjJ+XUQynCsjww2Z5lyyFCiS7Q6Saulg7VAABg61dsnHoMiykt9lXUH2ri
58VYrFg4nbyDTJEtQdpZ8hrSyAxKEwaWmYw3U0wvZdnTFIYQva10unks3wPp5lpDVLsbWUdNgkHp
MeG3jq9g0ggYrj02ieUm1Qkc2/AdpzAFY4NThX4bfkcvgrUdF7ywmPA7Q6OmmcwEGXuEn9OmA0Kz
omUMsyIqZDg30Q8ZAGI9t663STEKb+gJPaUozyHZYd53x+e5sspv+uJ5E5NjYgAFmRnQvmNkf+8E
LIw0BdBGLs0JJmgUlPUhJN0oaFrk0aE/P+SKVcfR3BM30bddRR5zkQwEcgneq7HMqzYU0CkhkAVj
b37AX9t6x2guxJ7TDo06Wf8q5DhuzIqoZGKtro3rHKBx9SCgfUxEIAEOTmNtPdAgZJsc1xzcnDWw
T/fkm/hZ48LfT/r0NIY71HPaRrbtDv5dz3EGJHTyy0wgTBebpIY8UhhdvUBsUTX7yPKtrg7yWrw1
/vA0VfKtwbWMM99572rop9r80IkQBL2pLjreo5Uo1AUJ30mPrJsmW16BAVKJiqF2o71m4H5N7b7g
Zm/Ctbf0O6V8B6UxsrK5azFC4mIlIbSX8xjXCJp2RWayLRGtuUbZH40IqoF6YU6QBp7mF2v6/k+z
cVMtFCFhoHhqlA+kdArX/cJZ6IismLX2jD5QbPqxp+TycZTZTnMNdTj1dkHAodHT+6zoRzJ5N7SH
UfnPhfwv9i+tW5rSZeJEm7Smm3IHAtNXY7xO2NBCSmGwtGQmFppWs8XW1mtkMqPqIm0hqaYmExk4
K2ohcXeiAnSM4h5vLJDxO9Dz/uBG2oj8jtJpgeTcH5xwrtaxaxGQsNj+3eVBwup0Z93ay1IrAUt2
Hyj9gNAtgNYhB8OlVG2s1SCT0+C8qgQ+MRTH+RN17iazOpfMWSDS9diiQLOqc6jp7fH+oOn+v/7G
duVwdICRcv+/DHnc2KQkjqXtUS08hmT5W6gGhqjGEKldBSlByKkBagxgH/Awv+G//211hbueIgg4
UeFa3cnu0nDV18qi86Oqo7MQQsuE88PKGhTmRuVF72aWhxtaQhMYxsP9e5ZWDKX/398+ofsmi9Df
p4WzhG4B9lpYye22m7VnsRAf5CeD5vYYLx+/P2kcUbyNpoaywMLUHyipeejqh2JFuh14MM4fkatj
6jZaxuiEfbEr0o1oe/gkWgyYz0pIomhACpQJF2Op9yqYSsoKrgBA3PrykMkiP87XO/a0AJaVr/C1
IVINiRMI3WlHO2j/zw8u53feSAaF49fsWZC67xTXRlmwmlTBb8Kw+3Fczp/3h5StAvuNYAjUaqCA
E3jARZquUfteU6dAg1qrdE0VB1suAmp2J5tlmkQyw7hc7dt0XpMsgYl6otoeNM/8zOxZHbwk26Pl
to9uFv1uHKLMrJLrV6licWmr4/2BfjZUHZdSeWjcYMpDj46G+tcH73/Ll3+2Xs0kRRGVXHYMPck9
ZRNfemtuP75hEWWU0+C8Xjo4ZlxTXL5WjjXRSlOf7HGfrIB/wBshgFroHeR/Mu1HLpC5K/Im/0YE
YK/mfnjMvVMW6m8iB6pHX4Mur/42c65dIVm9maP1bpjGm43ZA7cg7LnCeQqTfjvNI+A+sztQE/9U
EXXzLxx8H03BOBQMFuy8snxwteERBeab7IcVcp3X0aECcfvfwL743kaj1lrz5QrxG/Hl49g6HDZr
ItjRLB0KrzwRccSaNNAyN02rOFkKATulGYFXklFfQcnIqgTkz53OMKk41C3/9e8HST+KoUMXH8pJ
4Yrkg7kLalhLObMvH/tvT03y5eK7f8n7h/VOuZt2FO//7Xm9T6DgP7/e/XmztL2t3ohLlUE+R45b
7qMJJCmjhr+NPYCiWhLAfII6GOKtW7pNMHq0V5cKYOUWvoJQr6897QQVzDu1nYbsNNdJhCmcgLng
oya9h7B1VogszJVswOYOEW9IMQBF7MMnWH6McWxtS3gFZ1hyq22LD0mP0UafNIyNgYo/c8sZ+t+u
r9RDDYy2BDpiV+2FgK7w7LhHAVJy7WGmnfw+fbKKKqWip7gpK7x/zpieYAWPVzvmtmqX3l2UL36p
Wn01yDyBV7jHBucmjQQT71DzwrHfpaZrdrYN7MRW+tZEo0z8TwlHtjOejbQZ96TtUHSTleV61BgT
2/XOcq5W6++hZMjbSCZNI3VyOUPz0NqxC3HSb3cpkPqYIwulIorrWLjWjk4kZ31l/HVduIcZNEWZ
MUlKrfSjHitaNGLeuOz50/CuGx6k6ir7bSS52hIC/Ufm3sV15CNInJujom9hl/pJjzU81+earfwV
FPdOz6R9SD0rGHSK30nulO2RR+7HrwWGaWbDDOqMYvqupPfWmFa0bTSa+7Jyr9wdr4kfozcwImxe
lkegTPyVyuGD1Z5fEai8ZXKWiOMXgfGMANS6Y94/5+McFIDit2qot33VDMxc5m6H5OtH++acNZCs
4bwYToTtKYncNd4JkgoNdbTFBGdYQVBzIvdvXQ3hTs4XcEDI1lrryByz8CHLyDbc2tn8LDisFLZp
4D99txzxxy0BkpPnlQbM1abNooVWTGNHMnYCK0wWLVWdBB1DpI7oyV3SFjdavVS5HM6Jax00c9/J
7lyOhJLYWskSIfpA6AlpJcYv14pvQ9QDZgT5nnOgHEC0k6UWgXL0G1rX2doGoKmJ5aS5aTKHpCQ8
7BbDqwwliUkOLA2kEXAEQ+Cyjb81azbpLminEpLy7HUX+GKfIqNcja3hRirBY+vQq1D2kz7073He
fwDzvbj2uE/p2dtpDQx0Kn55Lvqzua9XlsZtIYbqTIbTb979DHdI9Ojk8R9qrTmwy/hgTtmZhX7h
wXw7sjrDLPsZDfHTMZJngf49YklOiXVkdtLd5rJoA0NJhSXPPLvF9FVI72+N0LxGSOC3LRRIZdws
+Y0G5qs3iNt8UZ0E5rYslHNT/Zl0sFpj/DN6xL64oU2myZheSbj6zOalFWAys5A9ySPmyJmI3DLp
Ec5J1szUwLND4P7JdZls4ArSZK+s6xTpb8oj2DpFJ0wfXt/CmCoZLAxgUYwIx+CYnSyvfTY8XA+S
aSKtkwLWJPRktDqLDNCl1tMDXy9NZrf4BXJzPkN1ZUjPD55JvV7rYnhJG1Xvyrlk1N+c4k59qlwv
Gf2/J9CSNh3bamEUNPv60D+1wLgz4E9Ksx/i0Wp2RmnSBm3oUaAhN8qBJFFjvFo9njwEBumEPbdv
m7MzMtjgcP0QRya7+kO92IZE89rS5HUi+6wmelfusmZh2F2RkHQA6bBymEnRWhN/Bh0Zjpk26wny
7dqMOmpfHOeeTJ8GcrAaOq8jceppVzEB0Wj94uRhteICBHdB+69o9gRx7blLF53wIR3kY2dpv0Pf
e+IVnqhE2Nt7uIEsPUW90SbM6jDWtU49dFl4rCJ7X4FVLQZzUxXDGw0my9X/In4uO58JgZs9ke7y
3Kv5vR5qyjGDtJ6kOLc5AxCNt6eHKwXR5GM0kj8IQ7LceoRJnNIC9b8MW5dB0hPaEA/WllwKFDV2
H9RlIndkGqJylUhJfkdo6UjHDn/NAzl8Bj9Hzl0Zazc7hPOozwhqmFd21hetidNs41MSYf1HqfFd
0NdJgTFzyvipO2RorQN2KXVt/J/yLU6cV6YWNNE6OshJPvwofNCr3vAe9STadc1nqIcjRFT9qhfa
JTXmP17iv40Ro1AmhQjiNqGyifUKyzetZbet/PpPFKe0AgGJaxiCtnDDjK2ksR9MPsdTIT8YJolg
SL2amCYTm1ffo2szdaqHcTqYZv8dKs4vZNrdWlIMV2Fc6GSZ6zTLy786bVE21/4xakNuStQEU9ps
OSYTzfdHS7AddRk8MFOpk7Gw85nc0z8qnouWNOeyQdQGWBRWRk8JXPS/p8hNLonfvkclASKO1P2H
iG7qilnyl8FQYI/7KdkkRVUcYtYSoTGIQJhQrDWcbutZ4/VMAUmhBqUFOpvWuZrps+ru1Kz7WMcp
jIxer8Nj5NlXb3TEczM9W+Q9+mmFvMJAjWeHKmVO4Wz4LdH9LO2lznX+hBQ1p2YmILca8Ip04bCb
u6jZWxzENi44xFVO7glMI+Tr8Grw9uq6wfhZ/s2MYZ/7yJ6SrGB9Nc167aJlhE+JtAq4kTomyhPb
0asboOT+S0jU8bNKM1ooQvY7ys1k43cdDWiVJSeAno8N87yzL5R7dhKwn3hLYoRidnU2QBysI8O8
+Gb+FcFvPIf4KA4jM7HBd5tztzx4BGtsRoO3F++eczQX38k05uAhaZHr9VxCIeCAmGVLZ2nJNlg8
7CBVp5cJX/6e/tmDk6Keuz94HYxIkzT2xvZ3me1Ox0RaaIJo60fOYFNas4kaoiuQI0j6Y2wl1/uD
MaHc03yU5mK+eQzuHUB7iysR0efKUD5pSKDyc2fEWZgWQB9Q/ZpNJc4jm2FQh5B0RTVOJBRJ/Zla
tX92D3Wsz8/egmkHP2KenK4yV6Fi+tUXQ/uijLHY4oqgSkxTc+elXHKRsrVHq3qNusqFvsY/nMiY
tsYyw6+WLCVhD4LbAEmBMFF0ZwSzX+M5Zl91qGZqHVKpr3h5HLMU57gvf6QAGmKZrXPOZ5xVBqGw
DhM6Au7lHOgx4h83tK6+OyKb60gJvSf85nSCA+EOYjMPptoBPqbnms7OauhbQWmpMVwvFF+tZzA8
V0z5J52ei/Kvo7cbrHp6zoAFmqnaT2zqD1naGGvRGxUyPEiuzuDwNXdhkhjnaGKLk0uEDgfQmjd5
1HDmdRwZ4vkA/1Pfhz3psD4Wo5hyIk+N9NSNgKhbZ0/o0pOawU1mibGNF58lJjqGGLN2GVu7IwR7
iRPoUN4hj1FrbjPBkhrutTGduUibCcHoRjXsTInkky1Y8w4v2a52aMRrNX1FKQlxG3rUF4gHMFGK
Y5ggqJSWpFZ0j1EublWfHgwaf1RQGuAw883TOXvcDb1dLZJAjyQQA05+QJXw57GBbgQQBUNE0wH7
wSVaQuridMwhu7QP9SzOsyxKojvaz6zXvn0xCLSkxaqLFnkLSQ44fHkh0OtwdA2zU15iPqYILFZL
iB7j9y8xTde5L5+rss+YeY7hqpIRWXTUcFbFtlliaklcbWO3UbLxoEeu8l78zcKh3Su6eUicxiuJ
yaflzwzp6Zy60Fwbv3mPEYkx1ozB0BPHbr7UUzKRdK9x+mT9t2rCkKb4U8urpwqMwWhEIUIWwlSz
icichDJFMDtbJwlLtaiEuUYAFWhTOTM37sS696KvPIXS5FukJyRTNV/S5E9e2v6Bwz4NVEfCZG2n
eidKZJhJiKVYc+xLVjaciFss2ZFPE4z0Vhqv5CBZqVp6zQYrqM6MzHnHJZPeVDR8NCHlR9x1EGo4
sM0DyOJUFpu+EKcJ5NKybY8YjoeVY6hqH2VWRDWj4r0FHXuVFjp2yCLams0QHi0nX/AluXqCCLFP
xXcIzJQaHMX1yGj1FKbxrbN77RAyk1aA0gIG/fiUYuMk05GMUy9CgJX3wB3oES7XuL7pLFrDs581
p0kZ26Zkw5hG7xB3dXvQMV+ltmDY08+PuZHf4qZw9qUvFziHkZxLuybRb3Qf2A9f9bH+5BbSD7GG
1tObW8LgIMki7tQeTBMcJFOondOprzJNCSmzkydUxYvbZDxPqbg4XeJxCqa+kOXw1pJRMjvATCZm
HqNDcxYUOV9L9YGTMiGZQcT3LRmZtX2WOvYBUXOiMomrWzFFDrFSpkeur4ReXn2z25mosg7zDxSW
tQfEt5uR0kSPZd0L/OP2yau1wEa0zFTCfs9RRFg2UCD6shi6S/FlzIZGAqBHD52JxCYZiXL21dfd
Gn9/xYpS9QR0PRBmJ0OJLRSYu73Xdbp2teeeJC/tumwrua4EJWJuEEOcUVmhMMf9iUKEPjBNCk+k
Z+nbj31HBsvdA3w3++kDsRwOF3gQ2iRxubY9720U/ddaPN2f1aoWhaaPpxVMAWLvkhqkjwkEgArg
86aHCYdphAimRxSh4xP3VlIVpN7VsGS19hsQQKJML67O3KRxFqK/B0IScRxYE2nxueAFFEE7izVT
j7SvaCpeOOszM5uXBL/wlBkZxSZumir7iodI3xsOzWA5G5vMTr5KgYgVSQs4+sVrb/QwTMkFY2lA
wkSUWgAGlnMnwTu7eMPqEAfFghLAAI5JE5meJmw8C7+sesDmjWx0U03gckIGnF6JeS5yP3OacQEn
zJdU8CVzq+6DqAkPucUrji7qWGC0WkkcsJ2DZjbJX0Qz8q0zrMb0TPai7m+dRcWVSz49Dpl+h229
kQQmQCbnmW7Ggfa+pGZ2UwSRCD/TPnyJSJNdx8yQkK9x2u2mfD342l+r7/2gaMoi6GcmNBkG6hZr
CDqrYEZipDXmN+vpYmHLbkZNL84cSmtleHyPrEnXcYwUYjCrdQKDLLGt367BepTp7bWKqah1SESR
yTofMz9Gzsi9YIO6ErxJpv3UcJFM/FSe1F7GHE95nU6fquMsRq4Ju1XCmy3gQ8dTSmGkoTKTcr28
MgwjCUL2KO5IgUuCEYUHDc6di7jQKnJv3Rnx130/mRv3kEflYUpvvWn/iWuODrXPp9zbd62FJoin
jtSSY9l/xDPvnVERClpVJXZoRCgElWVXM30QBqGoTj0Wp9RPjX2LgUB2ZM4WMYdcz6Sc9wgMfXVi
RcyOIfaNrl9n6chL23TqUjFzL5iZHtysHA9LDezkQ3PLLRbNZBKfXTSIW08ZqY9mi+Ev32iW2d8y
tUx45jWzthIezZjuy875lFGbn+4PWt/9imMtOk7kiW/yKjlrUacD7Z6QVxscQk7l7L7Hg4Z81oYs
NY16sg9nnOCso08M2/vdbOqApRTo5tm2T0ART4hRqIdGua454gPTbH75hCsFjTQe445LFBDQZnDY
JJeLSl+wDnEnPjSXYWKqlteP9trRnnCmCUKeBU1QfsszYZsMe/zdcuafRuWS58dxUnl7t8l9CEvM
WNEiMLhr9HU+6O1hynA83WW3RtdbgWFCR+h49ygM+pVPmTAsJzWzNYn+YgCjKkZ/3IjRodKTj7RH
CZq5uBmoHx/trL66Y4SlbF63uHtk4aI2bROupUG7VlQySBwomnInexbKLpHh/OCw89aOhQDb4LS+
IueSG6upJ4ChzaYZnDdVk83MjHzeRqh7Stm8tVTGQTOyBt0XItorFXAFovZALiYB5CnCKayvuVxO
ox14Ny1JHiCa83WZSzC7p7iFRAWGdIUy4lC4TP3prJFUUzwUOsiSIZyavQ4lgkoRvQj5MDumwNR7
PqtxJ/t3A2BgGVKWCbgwlPqMjBUh0jmAdmBmq6pnU72/To7zAVMdsbKBZ97EMXT/geuZjOmIaksf
oteZQnBN6cpeDwPFKAiUYIi+jbkEEKYYP+RFjqS1sUBUAjdWh1jCG0KK1pFGJq46Ogrcq4luY08s
U3oGLFimwVKTIfdRigwCej09IlFmpu6hIg1zndTxsXXjr8X8r2T+VZRcTQhpEXsb2tqESx3oXv8c
GeoNejKVRAVJ5V+XoN4y9E7xfEeieyFuLWPFyibWx3Lbls018yf2R+8Aa+kDF72ECY4RDSoEZQlP
qoh7nQqbo28I8Zze2o+OgZ1umUfkEUt+eC3miTXZGS60rieSwCs/SFB+2hEiE/QBkswun1cAq4tR
PHGOv2oRBkHXQDC3rFc9CfOIItDssz7LiQNfxtOJtSTivGEVc830y5fT5d5Sx0YCo4lTPDIJQqid
dFoT1nh2lz4lS/u8DeuFcpEVt9rtLgmLDHSoL2V0DTZifptaLzaEUTPrh0MVynht0z4nHJH38Z9r
YjccNUKIttDSv4j1iIPGwiyTE7po9tYpB+up7MEP8pG73ZseOJPE14YpFBFs3fTe9zGZ0qgKtrkb
Te8FnkN98JZ2RveT0NDZN6Ot37xK/xlHQgkr8xeNChTP5TyfE+Gke9ua2yDCrL7WaFBVup4fq6YC
o2d2F2vsD0XP4Q98q3npqXGKfEZnDaZ65zs+90kIIaVEvom2n8u5BnlAYkLOFxzyddJK0mi18ssu
DQAeEBeZQYcvrdH9Uf70aprlBabAdajAgYQt6UiY3gkTEgd63xxyOoOxHn3mYbl6bL1hkaJK1JeV
YPQztlkWFYsEdW4p7jgReb/mbjq6OT5nR2Tvy3rIfYLqwN3UcfIVu+FLlTVQv8SHmuLvJew7HkpW
tdTuVnQ1AkQzkHkd97mhvLYGOoRWsnT2c8pd8J8kLI18Iwl+bTXbixWyqB8i0kaw+nJ5Q5cHwkKT
Z55ovumsyH7eJuvc3d837JCzrW6eMM2B2o3sfJ0y8OjSU38yW++r1r1DJnzcgeYhNhLsWar+E5Jt
BT0HUE9nv4wec3JRBPiZS7+YVmXDEj0h5p0BzK28nktbMEhh80u/HMzUq2j298u9a6ak8RT8OKPm
vYyK5a7V02ylaera6dSK3VJOjFa4FQ1uZa96CGtuBr3ELS1pdduRuFbo8IC78ry2x6WdOtND42nP
XS80xvHY36gi6tm/mos3eJrZCCwX+6Yimbsn6kiM7rXJuPzvIKr77RKlPpFQ5UVDO01vkfc3woTQ
dSlxgjXLUog4HsPGm7P8N/fDuOpba42xhNUBf+26APxRGT4BMeKqNTmvgnBBK0Z6+Dch2n63/D9M
ZGIsmsIjZhipEJKhNmx4JwUT0+kiBhKt7t9rea5kgQOPtKoWCP39uFO7uhmYFndSl1xwRC1dejad
uJTZyrMISDZph5Qa0xKHxbbuuCg8PE250/LmFexhXZF/mYV1bDMP+9jCyUqTcp+7dBTJw0Vg5/Br
z346babiZJO7s46Xs32hzZessv/YNScVwuaQ9tOCduPa3+Wa7myofN56P9xoLYc7rv5VnmMZuFtz
PRUyQDeXTiEpYWFGHrzkKF7klAiu569d4EcMdzBkaIP13Jh2skLe5rCLt0u7IkbgxlFg2Ta5OEg+
aecdFg1tMze4zzJcG2Xzq+Kd26SZ/yox1hiJ9phIAEpJ4TM1FR1HRshbYSv0ndHAzwylfBZD96aW
U1beuifVWxMOCrZpT2dcHg+3FG83SXDJ12By07cCjr4/c2LLKGsbXBwYkNp9hMQfjeWMpGQm6eR+
PQ53PlLVC37av/e1Gy8djQYDBftY7XtVTtSNvGWjZT17TZ1e3Un85MUXGLPxgzEo9O8zLjqE+Dma
XpzMBytLpmNjtBnuZ3IxbTetA2QN2UNK74EoRQD1vNugiwrSAozKe2acE5RDbK75EgTDLqJE3HcG
d9BBpPlm8MfXrJvitd9miHAmyYhfB29K83BYI+nZ6IMRXrSZFct0pxfPQhPFzY9bo2e00vjzvpfy
ZvAznlIXIdtktweRDM22nR4kHS/Syd+9NHzzS6Ml8aPdosNxdoBn0a/V8DRgRhhJQmKsQY6jsjr2
2IgCCHNDFXhxOW/HRt3AHmFqmUgpNyyUNxXLN0aaHlGf2aUXyQk+sGjilZpeLnD/9mlGwNmhJ/kn
0uf/0wn/L3RCDz78/+b9/x9wwvVP/nv43f7841/IwgVr/M/P+Rea0LXhD/qWBRII0jHwDZgyw49U
//kPjQ8RK+PYuPqgjjsmzJb/IhP6/+ExALRdn4vKBUrOJ8mqU/F//sPy/gOIC9Mavh7gRAAa/y9k
QuH+D/SEbiOl8wSDbsgJOMT+T+RNlvYxwxa/2ffZImdDBMEO0Ww9xyOakyY5bna5icTEQJQtDNiu
1jtMmJtyj8FipD/OiC2SbLG2UaDZZx+m5QMd3+gqpDNuc7JTJH1b3Y0xm0sVnfoyprSryCbPenM9
VKY6SYaieRafO1gzZGP+8hxOwoqDViAdpwNSw8DM0hQSmSb+veAcsUw7V05pxSFhRyCp3D5lzBxi
Xazs2UNyMVU/WVXMOyHtdOvxKy5+6U1fyg8x2uyY/FoGxsku/yWY2K0hvOxGbrf1NBET7sfu20QX
d5PFIdk1OBCJYgOra+ruBlwIWvtQR6RmI9637ecqzVHigfnROlsFfRjPJ2eKmHSKXQ0o6NIadkgM
l7/yCtxgnT7vXZ2Wi5DZzYyiX06YG89ewkkh884ILNvjUj4H+vTSVeFIJZrTMo9bgu+8GZN+6ro0
vNgUGDB+zsw6FtpiQIbX8zCYNfThLHsO6Zsk9bbNL1brgPFT2E1QWv3MeEGD1K2vRm7SBZpAOTLG
WJsFUWqtTH4huE/gnrCB4AerCoSBU6LoowwbNCn1tigKwuzVlmvob8b6Hlg1pwC69c91RBEOK0by
PpvqrTCjfM2h2FusBafYcQJast+2RiRXGcKdMWLzse1NjpodIgQfkQk9ox7tSrXaPkC6xCA2kKoY
ZX8nQQ4phJFet5C0V8Wl48BXLF6VkC60Kx3aoO10sgnN3Ppp821Utr2yG85HmePUgZ0Wt5hv5ID4
IblHXZg5WqvOBO2Cj3Sy3HPYdxcjJP4xHsvnPrnDrXUvaBWxPMMCt8tQ2E6E+mLCejS9gtjc4mxj
1qk5UIB9GzGNMUeG54cxeDlFRb/A6BxQKVzpO/4v9s5ruXFkW9OvMi+AHvgEJk6cC4lWJEWZUkml
G0SVqgreezz9fEhqi5K6d/c+EXM5NwikAWRIJHKt9Zspj8lUGbfxGD+XFts/jJ7u2zjlfZ8lX7G/
vRwA4TfDZWEEyOqRCFqwFdzIjV8IFq7wjn5bHtn+LT0BmQPDky/8xjjGWA0bobZlL6Npq7TDAFop
p+ICbdsW9NjG8JVimbJFrlpsJrvGzwF0Y6NYdMMm70nn2aXYkAam0qH0w7ZT8fJM84DyNokbeJn4
e5bY1xbquA0j/4utwajJZgB5oKa/I+cO5WT2yk5JLKwdPVNBpxsEflsJG1bGfVvV/dGu0n2q2msx
Ffe2MjZ3aLOv3Nk2U6uCr0aRLIc+/K1BCEnRIsNzZOM5k3PhkM5E3RvY4Xg/jka9TNjB4ujifIHa
QvSAv1vsXeZDhf1kAm5CdQsSB2m0RxcIQqURg0pI1Yzfn/yojXBQHbPUxFUXbosfVWJ5N9Y1XibN
FfnKa8GiA3ectU0JUR3IPex+Pe1xxE8P/fvuLqW8sdABVnYC9GM76s5Fg4ITewhRVQvPzouFqfQ1
GZ4SUngy7I1pYOvZuEgGNVgZBkZWLbOwMNdp7kOfGVmduuSOvYO5SSHWqcQ0K/jcYCraZlqBhD+6
3eRCtYAL2eaXXhjc50E5LZMgu4d6hmxKk/5OKASvkcfLVmOgvYjwSkknfJTvvTradCM4YUgi6DZh
cX8jSg1l2LG/7kbkK6Jdk+FoaxiBfVmkYIM99SXCD3uR6tbXSc/uQwizF+RKAHS0nr2D6Cl20dBp
28wel51DrQLhJaSah7zdQTYE+s0vYJRNtQtbvdrpfYRMnzL9RG9mEeBQaYzD10izHNYGYprOctYG
uMfN2Ia3OIIOa1fLu0XuAVCJRGXvdN3yt0ULnyP9CkwHZy5taHcqmItlPsPLUlVtNlMeIoaeYGfu
Re4l35Z4j3bUpeaPwTZxYIDFvbVunR63dYd1dHTDaeHmWXWZeRBxU6P+rYsaNQlvUkjegxTCiMVa
+yhzKxlJvQw8wWWsZLCD0MjaUcLH+inixym2IKPYT9dNpGXAPHLC71HdOVqKytWc1vWBP5KUj/ci
Mx4R+YjWhinc3diVxcZw7UMeAWWOMtwWoA7Zi7CBRCh/i2r+VeRZOf0ORCSuZCNt+mHDF+30W6IN
PKAsRg2WCk06FfpVN5YWNmbytAxtBLa+Wm4+Xfk2wC/V0CnxB5sR1eQVTKXbwUgzVBQusJ8yrmxs
tK7kGfBv48pURsLByEJzb+p+p1bpr3K0OEDCPAESBRJhJ+sE0zVQMyYJ8dG88TMzXo7udEhmwKtv
ZNlWg7HXtvB0ekIk3AWMk4Ld/9+A/sMGVNfMeff3v//7v16G/+P/yv+0Az2EGdX3vPn+fgv6etW/
5LHdP0zHMCgfsRPVbPaab3tQV/yh4288S+SqhoX8GD/rdRNqun+gpm1YwrR0bEksgYTV6ybUNP5A
VNJApxfNMsvlzv+TTSg/5qNYluoi+6vqbIZ1fj9V1z5tQo0gdtPGBGeZUW4JUFopBBmFHfGhaSzH
mtB5ZxeN8csbcJpdUHdLHHZvOOOJL2Wkp/5vgeW19ROVnVx5IMtVOl/7AgXq3/5oJvn3SRiUwJFh
hNgUUWO/mgxKWBcD9MFZUs2BlHWRD3NSPi+QgLyvwHvoCxV4w9dQp/qNv3wRQD0m4o03gV8BQHCd
pPNerKAdCD1t3dd3BYjqY6yANF94vRIIQJrKbAumtgM7W9ct812ZAVW4UJ1gJDXVlh6KTADD9bUO
dHK84C/xw4XaJtmz6jgwGxrhs6vlpWXnl65tubOfh2+C3EqURvulA8yrL+taoZ4zBD7cjKAc2DID
RmJbZWMHb+/HpIXFc2wzUx8oRDSI89X8tAjXzm3gWxnrR5RYofY9hR4WkNua0WJqnajiouwxnN2i
E9JXay+gHNnboAINIIgY4QjcdY1RL5RVlXvxD3SSW4NinotoQeN3sxUjVgt6tUGPNEnX6RQMw4Vh
AZH6lqV1Ha5Ur2a3UsP3g6QQauOV2w+4XnZuaqkXpHNG96adAtE/GGwyjPthsrXgJaLW/+K7ffKC
ocNUr+u4hDcbVVURrhrLhME5WkbzbAezXITh9iSi3Sa/1HXP+JJpVnAZEqv7yzJCihVJFTVnp08a
EXywbt5mdkLuQ1PLHAt2Lc+wP0C796EVhdevEHJshlu31XkPBFhRQQPQR1W7qir+VB9GWhwjMlSz
Oi7NqbGLGza/eCaiB6HDcSjrAqEs6JLIHKBtOYLVCaaaRAs2dDduUirOb0v0Bllnd+pjzJqgvmUX
ae6mMEPDSkDk7ELsgXYIvhgjL2tbhSFfFJND1c3uBEbHbg0DqNOF6QCH7oExFAkVlCVWhal/7ZOI
BlIQ1jMdTgd6dl0UWMVEZoHZRB9bmACiGO9DRhz8QXzNLMXVN0irO86Vx4pimJetb7cTJh9qwafS
Iy9V99d238KVGstoaesdXiMYSz0VJozSThjGnVbV/pJyhHVZx2Z/A07N3/MEoAjTWNZRI+se8Hcm
4c/E1OMvChvGdZ/pwdrS+/BHiUYnFH/d2qUq2L28Nr2li0ncWi/IzAmFf/PksPm6mFT2VxhsGDuz
0spD6Jfq5ZThCYGmprJwQ2X4klS2vu5DJ9+lohR7CITx2vX6FDQZGDGvNGHsW35/b5cwFqrGAooP
NGjjt4a+VT3f+qqOJcyHwA2t63oyfplpP35v66S6NpXOvM3b3rvtoabC99WyW/h4Pv+PGpQO8nW3
Tu63PzowAdtWDY37IFYhvMcAIA8OmHkK1CWKNEOvPaEyHm7IU8dbe+RRQUZuRtyE+SZ2opSND4oU
mzr0443iVuOyQnlr7+de6FyQZo3uElbIYzVF2XM2mNGybF3/hsShWFMC9JZIZzcrsCLOchqHagMc
oQZpX2S3rsHqQlRUHQy+iutOIRNtTrF105FO/66H2L6yCS2+siNqbpw2wlQ7Q4s/EVF3nCI/2dqR
mrA22M2lZYXmjUpQAssjMNPrmLrCIogi9XeqRtl91ab1NVJWgctOkLcTcUqqw2ialEdwefWh6UQC
uongu4PeGBc3AK7ELShUiOwI0yx0A4YTubFumXYFCc5cN0HndUQHBhwh9ik85q3WDHeTXbZ4aqNX
b1MAVDGFKiAo+zo0yKQHx5c6xtKpLYB4aWlQ0WiJpjE6zV5aSqZ8Q1C0q9Q2uO+AhV1Xg1VfY3Sb
k+jFoFAPC9y/03jY6gUiEyZauKsiMIyrMtSGTUwEAxlQHw5KpCe8raiaOI3fci3qW5lniZeqJ1sL
LxZ1eyMaV2lVzLUsZLN6h8yLEbqUYwS6Ak6FBko/FsGDVyfjIWiRb9d1NQKYPQzrJlIiPKZJXVtO
igs3eueXYlC0RZqE8NtCUxySdHS+OnUbrQcnsnZNMJSHJoaPqk/9cOul4A34HwiWZPA6iHbl+dqF
2rqICs3e9OOkL13P0XGioBKV61CZ1RThfVQpcEH2tWxb6jke4LbXkLOdXWaTsb0KYoDfQYIlbMO6
uRx8KlZq3iHBa3feASA5BCFD6Je8EBxg5Cgymv7krcuC8M0z1fjQjGjPJ35fXVtRjbKrADGfOXm6
xsaZDH4MK4w4ByELtvZbJca3Lpra6LKNjHKJaBGf+Dh2M0DJwrG7RaSDlNxeUYW6TdvIfRQitR/i
ytGPOFcg9IDh67p3ETtJmwY0noJhL483i2iDxyuqekAxrWBclabh/A5M1d9poRpDxVSqO8eBx6ta
LUTEvjYXWoeRrJ9OgChJPYHbQDMwJeN+1U5TtYi6tj86SgLaGwb6NUZD1XryiJMSgdzuhJrJOoJy
QZQosmWqTi0kiQCrGuwHh03oU7UKcYNFl6aoDzjmEatpeDEFIeycwfWMBTQBvg5tR8aGKvy083M2
67xwsZ5Cfm2Roq68RIt72rZR7y3tiaSOAL62EIhVAZblyUjNbDbYAAA0ZC7f4bAiGx1B6bWzHl/z
SG3XQY/kHvaoObpkKRKmvoosQEHs3qeRv8ArzSBGmtzwAhXeCKgD1PKiUpM9TLj2TlEiEFjplG0m
LccDipzSSrEGPvZymi3TWWZqAxNt4dbW0nK9AaiY3a6n2O7w/B7j+nteFeUiUjtzneWDAXhzaHvk
jsoiuO3sBHU5cMLehefU1WPRztJjOIRdm0nUJ6sYcXqxiHySYys4QLV3GEITxBZwjwRFGM12rM2g
Df2EqYqNZuVQTnbzZTCnIlixv6xQt6uK/sBLPSHfpQVs4mxzhFsPMK/FOw2DOxB6WdXBWyouYDsr
o7pvhWP+wGYLTYrsJCz7/zoKWv/KZ++c+r/mG7/kyMyFftD898dmfWq/xhQfGktpv3Pb/qrGu181
0Lr30cd/OviaET/FNy94iDXz3fwwzz5EKrMk/b+Pbh6ysPn183/dN9+bX/WfrnuNb2z7D2w6oJC5
posGMNHIa4odH0UCFcJsnMh0BLBt1Mdfoxuh/WGgNIvzoO5oc+r9NbTRnD+QrgCPjgeJ0PBiEf+T
0MbQPuoAm7bD3UlJa/j0zhajf9IB1iIcgtll/SqN/ACVzHgY8FZbFMHkrrXO1h96s0QiAkzlWo6q
Dmu5HNUreKJyNEnA5v7ba8+T/+pazf0e+ph2+F1R7uTBSRI8Ws9td8BMVsyHT32RPwEUOXUq9d5G
02bjm1O1Px/Aob1vosGg7PIYg3TXePSLJMVw2fV5VGmWEPGXfR+gyGSX5qMump8xjh1HHyANrrfL
XFTRKp768RkFoMus0dzHDotDhPQbKqeqmMxF4k3ebmRDtpNnduF6u8zzbQqk84hsxx4ZjY5cazyS
wTcFgVVTGSxTTj9puyHRkIvEQ0TbyXZgt0cl99QfRYyZMpWLbB9NQQ6mi0PgwddJ1MKE+vFhQDbl
AX3CfB+j6wunYz4t0DRD4laOJQMxlx8M0dL3x241GJNzHdVVRxLNQ1RnPuOFTgbdtfJFoa1z4OBo
n5TKTZPk8TpWAmRRii6/RhIxv+YVxUFA37QKOLxN0/toCJipjaFh6btro2muYRRObPcV817Lw3qp
dx4yfkDY7wOfRcwv6gfYuB6QT9Xq7gjv8HOFIw2M/66dkcf8HQg8hlD3ZJ88zM/KhUsSeCub9qT7
d393kbwRdvQbo8rzLVEdMC0rbMdd78TvD7Kv0AU67m8Dsq8zi4fXz9yBnRZ1G1NDvL8yyIV6GICv
axMhYDJowf1QgzPq+npYRDqWPGVMIIBqantViL7bONS4r60hspeZM+V3aGGg+00N4jFOoL71g9vt
igwAXa7j4s2bPPoqz5K3M/Bu4anvfIaDEW/CJLCXGvAR8sBUgYDJwqqS7R6RjbWfIhrTaSOM5ImU
LTZFAfJGMe+/qis3/qA6d0XdgYdQ0uhnAO+2QdrvufFwyg1MJTywjfb2ZLLNhcdmZJW3lNPSAoUe
REhIIfKlz1cFyk3XwRjk16qocvReOZQCXsrgVgUcBgZQvEeKUA4jdA/usixeRDscSi951iNEKVDn
LJWruYk2CDyNHGX2K6PNn3k8+YPemlVmVrf1tNWMKQXI30C1NGNsvqMsiTGPiJH45I0LbWXuPI1H
tfYDVGqwESlxcB4oMztUiWBYKi8kRYaDJIukg3vpIPU1fe0S9KIQoPEBdDg+jHrNKsYL34rHG3ey
htMhMxdcEb7v8bH7zGckhGcyFXGly8HEjhqsVXibe7BkUHhNX8Le3wxo/j5adXUtshKZY1YLeWDV
8ygfsY7IJpr2LCbnNh/g0ZtQORSVFu2bTksPJG/FgtfN9OR76t6udftnEEKbBQ37iCRhv1QtL4Kd
VaXQvdj6y6ldNu0jM80f370Kb05q8h9cw7SPwvemjTIgmkeWPRto8ML67DgjtBS9LDtwfoF1w1zV
nc2rdVmlLbBDa5CUwA1xPpWHd+3PU9+1/3T6+doaPfJLpRmwNTIm9aEt/bvSGodjGobRQw7HI0Xp
ygOFxiYXTpA8sLsyWcPSeJ8lIGPm/lQH9TwnioxrZ75iUCpMTOd558verjj3W/rkGxRT/6OfUWbV
ocz67B5/NTSTury/DfWq2ns2QB/EAovvyDhd+YPhf4UFHW5Nh5jTR2bhe7drCLi/1yk84ybMnQ2O
C/VXBYW/lFoGKr73gz9lN5jCWneoC4JGFO3TaFlYGdu2udRE0z5lHdB8dtbBkSK6v6l8vF21CuAc
UXzw3Hk12QZVHfZd5oz3aVzeiLm/dpD5U9PJ25ahlT1OVCBkf4vq/mpsoHgRhQbPWnPsx0E8eeMs
kdhWJqEm3X4HzycqwgecwJpdQ0BPOtIPnw09Ou1FT2nmv/r2OeSG33kc8O0TAh4v/DCHAob2J7uc
KTIAVal2+DPSYtA5l7y6IjWenk1ohoTzOnuGwjPu2snhVZ6Pz2riIkvsNzXcpNG4C3zlceSBXSG7
hM5G4sX7ylDjfVpUr2eyT8E9J87wZ//UL+cOrT0AOZivPQ9HdnlTob69+avbyT61hgsRtLfCMhGl
adEnUpvU2hMgRkvUi/2nxo6OYn64Lc+6KUmpP8qpemC+TiXn825qLhLxM1eMm4iK7KPtjflSK+AQ
V7Nf8Mx5V6YiI4nSb3kkV31kEuLNZ2piAgTzkRE+nX0c/TxPGcLVEOdc8XFe7tQafMcWJ8bMVffK
OL0/YFK2jQy72n7qP8+NvULdy6YN2RL1PQ8J8nFsARf8+Xayz8qzo94n5D3mS+WNZf/ny1JXvVNi
vV8MOU4cUzJ+4eWJcZejVU/2CE4Pimj/wy+aA2ipwAfFi/RmqFCGTEPo35Zb3Wkh6BDFynC5HKKj
Hqj6w1sLMSrjIQzLBx1HiKM2t+Yx2dJ5U51n/kfXTfNPeLvL+ef5/ATZehs7/7x57Nx6+80s3LW2
8FZQptUQOXcKBEsHC+pHKkwfevMsfD6fnQ+xHIAKeGlrw+u8v5oczKzXv3+PfAIBmcROhmECQzJI
v7lz0MOD/s73agjwdwmA5P8MI/W+mSrk8UQEvCxG30U+0WwJXlrESzF0tsND+dbv0E9B/LW/m0Jo
z6U+zluIl0GE7rv5st/wxQu+eUgmgiFIppm2nmp77+1rdjqb+9SpRgcUaA++GDXCi/I7JoflQX7b
5JmcyNsRYKVhckfZebq5o3mouJEMAXjPphgkanGRdW62K+dNMVLn6jpQDZzL56aaOcltoyFTPLdA
GFj3hgczLRzSfBdazxOCdY43WrukbOpjr/ewBWA+v5TkiiLPHp5TtsnL8wzb+ulZV3WHNyUZcWw4
NJtN1rldGP+wG5AeoXky+nk2o87kpzgHu5TJVYxryKZ9/BRJ8+eCNcj5qfiJRpLTIjexlFFkrq2T
Vle+yEYcb3rYfV+K0M7vw/F7l0IvrCP/QM6YXeFbs/Bm9i5po9OoG4rq1vXHhcr7xppKnBVRQ93U
harvrfmM2tDrmew7j+bYe6/P8+RZH/Z3WjaF+17AaRXUp0gcVvgeTf7rQQ7kMCgJCv/VJ6fAvWF3
Og8U1iynWc3XaXOnvI2cLSe68ehe/P2TYn+Ey83/Y4ooxIe6a1qOTkz/8X/sI3ukqENg/LSyxgdQ
C/W4fTvYdcg3VbbJKrI7BJIKGLm+OneVlFcukrAzllOI7yKCRuZ1jPBWhPzWwRxbE0UMDrI/jMxk
6Y7osH8akKODi4wVRlnLpnWVZptPoUiuSblGMBPSJ6gx2lZ6kdcwyY/G7Eo+9+emPW5Oc0mpxkez
jXed2ekPk567N0KEu6ovjAcDMPjNPFaqzruxem6ZiHmgQDYuc10ptzUwqZ08i/rx9Sx5OzuPns/8
XkS7WIfq/PefjWZ8dAKdPxxHODYqrw4mX6gwfyojByLwEmqb1c+4ySYguKJwV1UwKofEKW8KBbqE
bJ26BOayF1XWjlQWHAgcp/Y8W45HM9q4F3CrMkc5GGlgdevRzd/dRg7IuaGt4xyR90hIwJm7jPJJ
+Wbp2V1eVNBkSZCMlHLJDho3gw5Ku/eQuE6aTL1XA9ybslzxDmWhRojfZuXWsQMDM69YX2p9VN2D
20B6og785/mOCCSo8x1Nz4/v8LSo1qYC9q7py/TFVNV1ic/VU9iliLvhW3SlJbZ3I2dQB+uvE0qX
F438us5fz8Fs1b2Q39m+HPH5QBlt1b6NnCfmsG8Xht+hzkad8tYdIBOVQ3Bvlm5wr/ctCGvXqVFP
pe9tBp5CYJsH766c40drQjhb9zBCquem7AsTkUJuZe8nZMTpv7UzIrVbOVH2KS4l10mL6ls5cL5X
KgPXGVSPM0RzBUdiWTZOdt36A/HwfCb0NL8urMzaaaW//NQvZ8jB+Uo59XyRNV+J3Ja1e7utnCH7
5TQ9HE63lV2fLv9429rN/+Gd7fzpy27ptokBlmMD2tAt49Nq36BeH41x5r3EYwaGXNgoMU5AliaV
MB3EXrqTzdJCZ9yaxenyiUCQminDnyZGTkAh7DRdThrmSXLmebq8pWzKW2KDd0wozOHeiZF7aBqI
zzVe0l4XO9kz9cZ4je0C3QJTr5Xfw/ROeKnDuJ+vkONkbWE9A8NbT1o4Ylc1D7/eRSOLhMRZCuHO
XxaVA8Ohg9S416K8TBHf5FQeaiXxKI0vZUPtzWr/bvJ52jiPBKrj7hRo3kXB7WTX6dRrQ15AAp4N
Nbf8UGfURAr27PzuXX6QffJgkVkYKOMzx+nFHoBktYXGGrz2nScGbvN6B9nnYhp49Q/Lnfkp+Beq
5aqIgc3xPyuU8dn1znenyHKpRf6Ia3B35C7AYFROudDydoAPzJvl/C5xOne4dp5lR5gVTJXvlDHF
0zSeptf5sk9eOYWw0LsXVpL5rud7fbz/6YeGkfiNc+d1PKT1bTofOnEHFru8Oe0Z5o0DIfi5x3fS
+KaI9iaC8AOfy23cJNa9q3T4egHyWPuea2FFYEc7u4SYKUep0ljoTlJB9FgHZBcZVy7oEdGpa8AB
c7pccUFi8MzkG9n007JdgNrI8WdiNPD+NSoz7+dRmVuXo+o8+dO1WqxmDwgypdupGH57ow6qWA2y
00Hxu59TEWtb2SUHW7BB20ivfqdanSGBr0/U6nSDvyTNs3YV4TMP8Ch9iboanWd9tI7lqLY7UVsF
Mqyej+exgs1IYDxNEzKK+CiuvaEFIFxUlKZxzLrX4mHp+o0CG4yuIRxyNrIFOGor4h3Xoh+FeEu2
CpSwu7S03D1iFOAcxXxWQMO8mGtd2/PAELvmoVRwmZinnfvlTVr8494NkCucLlBDZrMBDWfaIbtF
diNmN4d0642q2C/NKIanscuzldAstFGKYnzy2vxog8q8i4PgHxZC8dFB1sQ1xgBHpJqWJijbGPZc
gXkXvIDAcCqV2viPmf9iqBfZgHCrDc7/wD7tFs9WDzhzY0LeD1wMnNTunrRtvYlF2l/Kpjx0xRc7
m8o72dBDvjdwKbyVbAZaZh38yLqVrdbLOrDi3u8YUORO75Timtzqa9ZqhM0FwlrZyRzWKVeVOG6w
Ah0WX57nGTKL5YJUQoV3oSDkNW/CUnRr13GRwKSad1r5xyaIfRyARLGi7GUdjCS/l8l9eShguPpd
VYBaIHDx+AiWiSHs5akaEFX2eX6ujdhDzmVvMxqMhTzDrsj5Uo7Vvp/zNLKf0qt55Tae86Vxis/9
Rq+yHYrC6rLXVN/7p52cBbTwfWaJz9QWpm2otgsC0SS/+fEzdUq9bvAtyn/UI4RSnGArxGva62gY
kdQfsmA4IME6HORZHmf11q7AahhqbV3JyXMz7b1oRATmLkF+/+DmYbopXDe4apAJOGDkZC9Flg73
vFncC/QK0+8inSG2BQDbKoHb2cX6TzFiSJyp1jU00OJAEj8jwwUewyQ8hu0GTg/1uDG7ybDDccW0
blMPXZtOj8NfOpXNRYYsNPrkvHrOBzsI670zH859Her+AJ0x8NFh0Lls75q7vLOxl6hQMUdy1YgQ
LB8L09pa0AofGxuyiO4Wd20y9ncR+EiWwBhLuqMQU7znVwGH/HZAsQWEb9Q1u7xOtI0cqNyOCpHu
q+tT2Ezh6UtS1N76HGjL2PzclIG1jLvf5souOcOGcOBZXYOxij/uzoepK8ZdmqSbNG3wnTT8orw4
j57aOHbeAyeZtlbUm0e0YbBKSsuDMbdkV8NbZ6c2w0G2WGNe+zvkC1ZjpPaX5z45hRrOs9YiZNWT
461+RAbCxLPBy9bIbMKvYvS/pajw4swejjsoHdmjBvBR9uceVMMR7BKkAz/4hs4IuShbc49mmtm3
mtk84EEUfLNIkKxQevbWmSIyikhjgM6TVw7auOuG3r5HUy98aPKVTDyZtSYbMn9kBk4wj8gGQiak
art30/xwVUZusPz73YKhfsTYzsska6PQbbxo2TnY9vzIvVsmB6PHfyObjB8pLNmtMFVnLw8KztQr
2AvNxbnPDBq0EnQS4ac5WZKoe5486+0qOfdTU863VEw8k5Q/SZTNfaBM41XUuSRG58NoodiErOn1
ucsOEZIcSz3bACsyT9MCw45XtoqMrewz+lhbWAhHrVTXgSyD9OxWG0r3C2rv6tI2Ciq6c7OYMMyL
Gycg7KAZjRn1wLxoLmSzdSzt2KnmQbaQB86/+NbpQtkDVGbjRZG48d3wJVLTbJfaJJ1bE+ErWQLD
1Y/tzcc+de6L/12fYlG5PtXaPl2HOCi0pV4HtaP436AExV9rnMCWmh7wShl972BP2JslVqx+Uyd/
q2qt/fPjVLh17c6cp1pl1y3CYejXThUIKi9dcA3BDh0CFCX2Kuo8AUrG1zYCN+qFHJXt3hmuCfbM
rVLpiXoh+1y0QK7xvAfeG4zZ8t11paKLdQIHeV8GQXI0puZ5Eq76NbLZppkpyTHZBC1jrkUcZEvZ
xGw0XBqIXaxPkxP8t3QcFHay6SvlkwBDfbTBVH8NgDM7hvWrlRp4lmHdj1YZHgpbe5JvMRC+1j21
uR3xbXgUuSv2fgwwecypc8qATEsn9QJc0rA6R2rnsEyOoq4ApmAO7c4DONrmWzQznSt3wjh00bSz
FU9oboMB4dgI1g/VyHqHHF29A2ddUzDkDHJXzmrngv36V5c8k9PkDNmUB7XBodbzNBxW4wj/B791
1ronjGWeh+GTjaoniiEj1PLehy88HgPRhU+qZyGc5mV4Vc5N3cWeUtgYY8lm3mRQKTXvDt7ZN6+2
v8catDff9oYrN8jTBzzmd1XSjc+yP5z7dVP9y35BTv0qRDr3QpZDB9sF6zs3ZU1UVkPlwLlseu5r
p2ZTTOpWqVXj4KkB1kg6HCzZPB8w9zIOr1MgrVilGa5l0yf3gRL1PFyVuChM4daDjH9AN6hc+oOZ
LY3JcA4DYfgFIK7yG4mD6TIMbG/XkZl8KJCP1IawRONXMdcgLxu0edTiW6mbh5A3+72DoPDpcqhZ
f7o8RfRG9rNVMpdWGO1DpBPewR+MHBJglArjSsIf2AloR8Sv+BwATYwZ2GsLTbKV0/rxUbQP4eAJ
54KonOCAYuNiCJVqCe8gvZF9MHGpYIgHF1XG99My6ykGSphfBIXi3prj3URyL7/UXJxVYt0IV1i0
BveqW3rzYDljH7zOPv79G0Kz5ozB+/yxTggPRMpWNbD4FlHlxzeESJWs7MC6PyNw2M0CVPZO7bDo
vDBCjePp3AYTvutEgeV2YJuXkAfeJsih06GyinWEhDi8UgRQkEtPTonoYm4ieJ0sZcjl5XaxzpU6
QToMKBRgxdfRqEvzW5dHVeIXJJ5BnrV1+1CJNtye+89QiP5fg3K+xEScp7lq/wD34y4Hkj9lWKTE
0bAUXYpXpJbwTIUpprOgEZ/cHoEDlxwvQjj9aZoyie6Qgki/lBsedhfqyrPwNzpXIc47oU8VjfPk
T9upT83znXlPhacqxvmm+tDtGyNyju4A6nauS6Zhf4uRbv9oVla5RM+g2btK7CJqNQZLMJfpU21U
12FNgr+VCeLMb/w7j3fphVbAsTQt9r74c17x1h6fjNpKNzUQ3KVsymk6UKZ9MUvH5ogpkdYe0pvz
dxmluIeuGNSr05fZQO5rY6TEuHKKPDTzFx9KzkPb5+rVuf88V97z9NAoVn66HwyJ8LJGihTduCS+
IxOt4RVlucsCU5Y7edDT8HlKzXEnW16vOTde/CQb8poA8snWaNwasAzX/NV9hixW/2GLZc2owU8P
kIEMH6woDU4VablPUUsMISfFWKh4bgI9vSIvFxykhfBQj+llTPCxsJC0wHZt9hX+q2E50BTWt7o2
i50MNBv32Np+dycbcQVMV/ecYC2beFtrB+Ty7k5BbowWU5kLf99VwFpHDUUobxisfhG5kCqNssgX
fTXamzJqHzElGJZ5GADgmSb3iMa5JsgfGo+IIqKvOPehJO0eo1GhFueVa9maRhP6p4ee6qLvClbA
HHIGpG7XvHWCCfFgIuNUJ/OgxnawlNGyl7fBLYXsSzuHZiFnVCZi9HmG1L1slmLWGpgTPbKpGagd
lnHYrxO0YvaFOSwadkvXQOrJGpa4XAIXxDcUrC3wd6fN7IUcqhX12S0cczO6+GX6vh9skC7qFv4w
aHeBqNHkJrlz58djtxjms2jug32qHxS5bRex5vKODCmlJ8GNFeiUTeZDPdeXZD9B341sTaEKJzdy
d44di5tJ6b7JpaPO/WnVFUq61qre37VNZG+DzLttkqE+SMhao2fxNnAr78Kel3R5UFLvNo5FfZCt
8wwJeZNXvd1Dzgh93OcNnviL87ooFztdq+FfeT8/dcum6PTgQKpKNs5Lplwf5ZjX/jwvlvKsNA9d
7UCEmF9WhRPFe4Na3RVxI2CYyOoPKoz8Fb4zA/m+IOSfakVfMe+CZduU+fcybWA3md5vu/kxO8iD
gtAg8oIg/Fk32nOGQNU3+G0YOVHwuIKLBKtKMcRh1CNxiEQjDqFV51vEqW4d5GamRTD3/V/Kzms5
bibptk+ECHhz296SzabXDUKUKHhvCsDTn4WiRtTwm38mzg0CZdCiyAZQlZl7bTmQu/d2yBqwV5V5
Az4AuMp7Pdh+huYGAEmF15/5Fty5QYhu7F8naRB/9IDF+hxqNedWCfvkaKvYPyiwfqaFqAktdpZS
sxWh00McP62q1i83mJFGd1FsWYdSRfAddq2KD5ppBStFTbyNXBzw9Knv4vE2VdwtrBjr9Pn8c/ht
bFjvZcuPR1/fXNsQFJCjUWYpoiR9YP6Lho7vrYug/fcayR6knc0B9xxjjTK/+uYgC5Izik6LVm1d
J2esHp0b2zfRL1eOvlfcgpeu61nHkp3rsZ4Psvl5qCsVynKKh8E8TR46OxFbg3ry6UmrAVsT8F4T
fAtvdLKRl4FM9sVVQBFoA45lvWMCHcNsr9+EFRYActicJ0ZDGLPzCEhkVjHkvdRbGL3hbTF6mA5a
luenNIFJ22k1Xx7TNJeN5TvPlWP9GCYrfy8BiDkeZXxgLsadUtXDW6JQS6F3jb8aCYqD1Crq+wKr
IU/X7bu0cStAHB3uY12SAPxg0Iha6LWKt5GDsgvxCqpKApJ72VSglR0BE7PBh2IG1kOkj2lspOep
KvNVaVGPu8FwBM+ujHSI1IOrpk0ORZ7KTnlI5uGPM0CdBV5RJF8+58gmj1t765qDckiwM8cP0ayj
QxjFL0MxeLd+lXm3/XxW6ZECF6Ac13JAJMWw8+tgVixh2ppguHHs3GF80XUyZ4PzXPa6fwyGslnm
hHhAo8XT05TPuFdLj6/yECiPHWiti0LQ+QqxcThqY/3tc9yoTXctykFfyT74+N/dYohZKDhiHLYp
eIRRBOX31srslWfrxSkSqnOjaaNABEp95X+YUQaqthGl+WKwPbsGxD8NNhmPshVbwV+teYyVBinn
eWYB3++zNY8hp0neM4K4x5lEdumomfu43yqcqnGv1q2P5bosPM6b/uibFOz5ZXYztpryZLnNsq6n
/gFCXH9VUS+laaE8mbk1nCoj1RZinhWXwtnGFYBFOZrGYQPvq6S6uKSEQH60XqTpRWvxSJuX/vLQ
i77Y1n78+yeIAyPbtgEUzCZxjdMw6dcucxCV5GOUrnubVC9mrc1VHsiX3gxlYa1bv7m1ZOFK3ZAh
C6OW4P1cD/PRmY5Wse11UqnAKXiF2ZjrRliKXgDaoR6dFHEbh3vZ89n9OTXUrOwiB0DcD/NU0Hfe
ti/RRuzgZ+trYuQgNm07fUeXO2iF/+5kbkSGoG0frdSjZF/rphNqH+3owOIGL1LrIF/nIh8jjQ6e
PfWPauDUhx6w+Ge/iZ73XEzFWxZkxpWXD1aGhvcgIy1gi5deJMqrbMW+84KDgv8Rl9EJgi5BnBQH
OdgHOIWSiEu3shkZEN/jyEGcPX8alrcgBXXFWViuDzVSK2JCmh65Yr+2TqpJZqV2NGjzwPLfuPfu
ei0JHk2DF1gJ/G2jRkV1HucMF7tp4OdK9NNJjWzBI7i791G0brtwHFE+2f01ndxuIafE0MKoUVO/
wbDlL9KHFK/pWf8/YuDmf1hMOqrjaC6YCNtCtv/vuzGDus5A88r0G4ywhd1X3UUzlOaatHpyKNE+
L6hTaqGC0Vc6DTyMKu22sikHZjHbl6tQCe7GwmuVewuhJbh0d/CyZAEY7s8JtRXZHegjfU00ipIA
x2ibozzAOoITbanfJ0VpjnngYEaqO3pzVOeDnCKb+DJwnTz9vPiva+TnDGP9+j92r7K4o/ir+knH
Fgx0gDvDtKhk+/r7amq1QadmiFe9z7NNFmjxwpjXE9p8kGclNI9pEanttY6ceC/70L86ZxTTDJAH
aLaOMutC584OK+5zpgMJSnqHLRAMT9WxtdsvZz3w84++4c/Z//88oSO6s4JpK/OUFgXBixD851Fu
i2UzMOMEGCVZTNlMTDy4Ppty9HPy57Vt0buLL5M/m0FT8w+lig9LWXNw0CiKW3dMdtlcySEPxOuN
ZQbfbEsANryHL5rf2ljOmrpavdUJ7s/UKLd36DT0XZmwiQxx0GNfYABUHHr7ZwJ4nb/2TzvpFPCk
Q3woNR7JAL7K2WggfwlGHvlKOGhb2cwH50EpnPwu10nGUZ13Y3hG9hKlRbMLMcpB2D834wmMKBLf
s4j78cnI32MEhi8izfOjYbrzN5uPRmkQwUhXG+wJGR1NBbRXXlMwijOB/Ankh6lZFGzkT/DRNL2H
wu3zu87Lq2vTWzf4L6NMtOJo31FYt6oHB2U6rNRLhPHQwgXS+8bN8YrI3Lg31NjY26BzN5DHaoyk
3pQWTO+XC/1Oe/7v339E/l82n4SobN2hFgRbYh3cx5fnxWTw1MTfInuyB9YiTybMt00TQgPdQOPq
emDVim34x7Cv7sIgMLeyJfvJrIHn/GyjpiHyThnYDlRUth/tmD1eaBbgTfVOw3RqavZGbw3XqoJ1
UNjdEsj2eJVdKDT7Ta/k7Uo25YCpe/d23VEwOF/kIM45NeH0KFvyMPhaibiLqEpPye861tEtOVPj
bIvOn9ZDTKkki8xwCVQzPVkUIzwPEVUJeE48UkkX7EE6xMuw7612LoealrrpYA8x38Qft7y8lSE3
bk2zPgL9hpvKa2kbe1Nza5L0+jiUgCAWJrzOvwbCeYq8wpmvkJPz0n7TDB+Gkleij+sheRxVL6mO
yL1/n9VyRLZJ9LouqmXnx1B6FHzPE5VBvWlV+/IlDiCbn33RiNtzY55kT8Hr6K+QQasHFVk2jEhC
Nw8PKECUpyD2v5k8+/HWoIWnVGoW7mOm+9kd9L1b0k7Kk96Fw1FV8RPB2ER5QqQUYVJbrRtBdeoV
AU5+5Vkd3zX8QcAVWPfYulv3VSgKIKkxvl1zXwbttMA2euvHZX9UcHQ/KsXYH71UB1b52ZZnn3Pc
ebZssu27CQky6z3K+Y9NXEjwAmO/Emw9lRWycEKeYdhaLYbCo9J8LNnsBYSSP+dZxUyaVuKJ5YFm
3mqRhc8o8vm1MTflQW0D6zY3y7u5ovcw1lbkLNo+8c84QCy+TIurdgRAMKvj1Mk3j0lTh7fykA91
cuOOF9kgGkjYmcjyU9Hp0z6fRGYu5IgTzcknEwK3bHp8mY5uG5954sRXzNMWaSHSi2yVdpKRv4jm
p1F8lYcsJcU1oa9iefGvPrMMWcuXyLQBuZzzevzZ+L3xmNilK1tlFBuPsTL91SLn9tEC+KE/Jon/
11iPKGpF6BX+RWlPByuM1YM8AzYFOupPHzpMQGICl5ioS6uDY7nlwSg0n3Sb02Ev+nGumegUIcjk
EHB7fY8Tzrgfsi496a6PHk8Z/ZsOJP9aIdV5LbIyWpl52D7mFrRobGLi16GP3mP2kz9gUPN1xiQe
DG+8MPuITUdT1ws8UwGsgLE5ZXBS3uyw+eXbrfuSewXi8FLLHjFNY23sIkb67w/Ufyh3ASa5KptH
Hqo8TBn+Uk2a2H6Yi6pxHsMWBzD5rhVlVy1TEacHGb4eFJSq5czklq9eOZpFze9RVUt/j35eK0d1
a9h32Ezf/afr5cfJC0KdCmOrrvURN8OBupYWx9wvigC4LCDf3b6f3fHm3LMbe+Jk6nizsl8Wj2Xt
Q/v2bPFosmnvKHZVFP3WNKPyeXKj6TA4s4fO3CRSqK7dwBh5SNIE7U0pfdVWaN+14tmajbbHKt12
Vuutgza0d2h/sPPsdfuxm6yr3AiO7QSmmILn+1hY1q4J1GobtLHzCKvjGiGV2gXgQbC/qQ5qU+Sv
oA7UFXwD7WwauX4MgVCBtrD7J6yhn2SU+8/UrMl/T8UgUPuY6nrDcyFKZYVi0jmbLrLklZainYrh
07Uellgw+wL3rJOCPRutcCE+T1ebm/JNNap3JxzsV6PMuoWX+dMzqjUkkTCsHwcHEUbm6d19Cq9t
VXUEKVQFGxi3Cs3bfMZKUxgc3vh1qW6HzmxPtjCdna4M3sFznexgKMWwd4QAD1dVxW6EhXiG5hJt
u6F0bsrYwh7LHaeLTlkwKUDRXXNs2lZx5LYPM58FV26McnhwAavMBu0FDCGo9FIo35xpeuF/Uv9g
AXB2MOx4t0S2MbsiPAQkbXaV4L/Tm3l6O4JwwwWnehtiQ3vVAlNdNYFWYaCMEFKDBCf7M9wltjW1
bRuIHeorTKhdiFfvg+huB27u/eSN8a5EKo1SqomWJLWSH2bVgZpKuvexcoEf2V35GPkpPkaWYhxh
QgdnN7CydapWwXOC+YPwpu5dSeJN11mQJ4sYuhB7mmVhJN01K3xjY3Rqj00URpp4vZebDsbqPUxH
Hpehkb1Z1bTRoHkdkyJKl05Sukdp8y4Psgkqt2ENYoUr2ac5mqgX8hRyCady0sepN19utJjB4Tn3
+THyzI1asXTUIt3rigcOQwBK8dVIP3R2rm8CqhYfKHjMeeGY+bsRvoopnH7kvJiXQ52rd3oF40KJ
TXdnKgE4wRDPi6ByqrcmqJfymtx1f3W6WjyWmZlsOr56Rwvvm7Oi5Q4lvJhEFH6t8lqMswNPw/tI
rj7mgzGvUmR/3U0YBfyr67OfrOS9bAlfRxSRgnuSn/F/9skPkf/C0KcvmUGZgB251ooq++Ch66vm
ps3ci4438oPsgjl6aEgm36pzF867GQJKYGRyMAZGQzkZyQDZ9PSReJy9NR01hlE29GvkdXA3p/bW
bpX2vg2jY5AmhLG0Pt1VmmWAlySqhXQ6XvS619xWhtHd613w1zSsk35OmfdsJM64KwnTZZ6gilev
3Po0WNSuyYNsZoA1V4Nl5SvCR8bF14rgEkcHpLnEK2UXnJhvhorV8kffZHOjUwZQreUoq4zy+N/f
J8QZ/n2B7iIYwdtGJ7XKzalp6pcCnMrAFamIc/2R/CfJmA3PWtyoJ3drE3e7A8huPE6et0W2+bs1
j3225jE5s51f68O/zfzndXJmM3/mn3/hz3VRotRbUecTRhw+6RS/E6RXvJPa9NRMuvZ4I3vkYaQo
Cn9szMm+DDSA8vYfgWLXxTfTq3MgQBZKhjnlxg1e3Fi1v5MteTCbyNryoMD/1gohy/St2y17zx23
Ya7hb+u4aAA779bBo/WA6dpdlMfereySZwq2tqsuAOz1OUB0q97kWTDexGDPzWzSL5gyUTiSVeXK
TnA5mlDo34darB5ZPySLMdPfauK8D5Hmvk/wqh5rMNabMfe1g+bj9G6aBs6vKcTfshDemmgU6q3W
ujplVt4nZQ5Dyi6eQePEJ6sjNiibA/WKPLWsdlMPefkMQQlIv3awi7K7UdI8WxGT0qm/L2xuc2EV
N0G9nrSGktFGUfYsJTCFyRDBbsdp+m7phViMSd+uiUy7j12pXw2SrT+ynhTKUCAJoTQI/x2DTPp/
mEF0s1i1vqZvEfJom6lsSWroWXZmDwwTGPLaE++ynwhF/Hddf+3arrmkKIvNne/UAVun0iJ6k1oX
kRbaISZSskZ0Yb2owP7Cwcp+aArG8XIGP716mEVnawei6LkpgdGHWcISfC75JaSO02fNXhlv4+iF
mtNIccXxo0TOD7sAPNBwGtSgwmeVLEqrNOhBmxjf2lHovwLNvCHMnADt9WHHUgr7jJFovmRRmjyM
faQBDi7VSxp57SandPxshdm4G1pKWUYsAo/+YBW7wi3cM+HGdBNjUnjHXwwog0FCeQwyu9mwBp/O
RjWijdALYx+oyviSDLwDysEjZu7X5wH9wUL2myALsYQZmDY/uIYKkNKfaWoCc6+dn2CzDeGqaK3f
05IEiXfi/eLVnjyb/AqBKNSvAbgDvCjc8NTGVX2TaiCN4RHpbxrkkUC1f0SqWiwnOIBURnn6oWnr
iB9Wr56Bmt9kdmL/yNL0PVdE/eBUVfm/lr7WF2UBjyrInqauEU5TLRO527/HHtsh0Zy0K8ZH1cq8
a20+uUbHgxdcxsHqPRQDaVK9ZlFcLmyl7W57URl3g66B1qA/ARXYj2KFf5gLI3xI9nIjIptRY/3d
lKN2gQFtVN55k5uefC0Sm7AeymuKUeByINrxamTTXSTrcj13X1pO9auxy+/GmLrPChLPZSa0bE/y
51fbNupRURuSN105fgud/NpADLqv5/6QYvxVYBrjt/5UxX5xK6BQfuz8i2RSN2IqMKGb36wyLkCC
azhHOsw3O3XMdmsVar6oLCPeOmnPyhLhOLlKN69/B9Mdoa2olu5PTpwHLJDUQZxk2w8KgdOT1ZGV
GOKvA3KKjVMoq+15YuvVwzpzh0fwwBdZXShrD1G5p6e5S0E0cBeWTgpiwhUrxJfq2cXEc+2o82ZI
VeFHetHws41QruqB9ctxq2vsu8oLQAFMdOJau0yI1Xn+a8Ti/lwe+dSMycv5zX1cbmMu86uO+utk
jMFtZ/pi50RDftsgK8CKxc5f6hqWF8y6bKvUTf4SOvZr54N7jKopuveQzcru0cvdHfAEED/zRfnI
7s/Ua/9khmr7DOTQNPzsxQO9eiRLXC9lc1DGe/Q3t/EMBMprHydRq3oIQJgehYZhm+wP8uCWorrq
wWhHfHcmbaGm5cZsW5bgrORPFI//ffjsU51WrM2ixnBqnvI5IJtUioo1miW4faIZMf3K0juvyr01
yw2VF2XUb6M4q05BNRb7hGXhIaNy4YihQ7Uz4q6DEZJpGzXo0VLEU7Yes3i4pqnnL0s3bx6TtvAx
NdW6FzXEriaLR+O77s854LJ4r8tmMyY+yMnJ2roWtagLY/RBbgZRsFALkjC+0/7oguje6Kc8/tVT
TLGXGbOhIS/gd8mdOmfTMFc++Dzf7uQYGZ2PMWMWxf8Zkzm5f17nJXW46uFxfqgHPDOyKSr1wp2s
wEQbaxwKaLcLKTVoAwcYokhLSl35Rnb3nhrsWcbD5OUk9IvolViIxoNiSG5SLzUOKmibDU5Yzr1b
k8WOQLO8xzYOQCAUwHiqC1DkytXVpmLbshg4DAG4pKBivVnp6fhaVMEx8tL23KiJsXWI5GFtqQS/
KDnNctP4pZTta0Fy+dnpknJVYeR8azhgICdDL/eG35mbREnDI6SUaJNipXk0ai06q22Vrin6Sp4N
kT7BAejeqXLZdIkZfsfGQmNnOIYXhBE8aao83AV1b9w5YYIf2Khbb474xpIZuUGaG+IcSZmCPZTi
OOcnxaxXkANUBP0+M7VxgG9QTAt1tOxLL9rXuvSGF6DlI+7GJrHGuS6r1UyIwIr3MGKBeELXhPdT
a0YvXRFTrsbXYyeb3lSfuyYQ19pv2ztRJPf6PMsrjHSXtSNQmrlJ8I7IpxL+yC3R3ZBP4FdRIkb6
LJKaotEh0xwRy/9TbDV2/UoBOXUru5zciXZ1ipteUWB/lgwILgLH25plw5NBTZVVo3XdQ2IPMBLr
Xnxrg/Iu5tsRLMBd4r1dYAIRl8cR98G3dsLSRgki81Gdbj4WBkrygwf1k9+axnPZatOuy/ALkU3P
6zvchLjTPkb5b4k8sD+Mbv5Pqon9j3efbRgEiHUq+DVP/YfCWxMTEmm7Uh4Exj3UNhlwhaupv1VF
lhwaUfsb5JLFgw/4mMdY5vwsqQvEL9T4/jl3RNeIKeMNywKmR2X+UFZhuigLw/6cnqkQqeRHpwhc
Dx9z54+2ZjVJ42Px8CHUzqeOkvo0PbZEfN/rVjsMXZF8axvclaI2zi9mUuu7gn3HLoAHe8EtjTWY
UgTfMhTZAYtyeVEvnIQoKHUaE3UT+vwkKK0senCCeKHP2Xm8L6OHRJD8nZ8gcuxPa0ymr2PzdVS5
OP8DK0PJ3NeNEooTA4aBamNvA1rlSxkd4RvfpJzQeTBI7a6waErKZ5wbFpSYJVsKxZqjq4J4XMhT
PAabIzaozfFjJDfxNZGdIm3IRE4jbujYFWJbMp1liYssh5FnX2pivjSFgAZcgX40d4ilYAN1fc8C
vHfvHU1n0en23VFTgAq3oCrXDWiNR1Al2CLPv/CsPAFjsH7KizIl4iIHgq5qsOeXFzVJwG0Zusaj
AxwUy7lbXS/Dn50Qa1dvuEswyIVpSjEM6r7vTmtPL57WNth2qtZVHRNksUlkn9vYVHboD9V9oibh
2aJcAIivUA5eaD6FPgG1lCKbEyE670h9aLwBoioecjRxvCvF+O5T3tyafEGox6Peo48fReJZ68ir
f19EIDz6uIhta/XnolFWCtSguupUjz4uiud/ad42ffxLvq6IB9W3SZFQALTtTS/D+nMKo6epDb5j
C6GdBJ6hB+xpcbCZo4yNz1q2GYZgZ84xyMpQiwVuLt5HDBK81GIuTHosU2slVOo3FUWzX8r+VzPX
ubcdDrM18ZSda8XO3A3it7gEZvKSOZkPHg2tbtPoz2AMQYPPXfIgm16Wbgi8x6cv/Waj68sOBvo6
H69JZ4zHcAYgkgFBTDyffR5kXxL05S7JTzyh3J59m3qfJ3PBcepbJ21O3jo29bS6m9snfa54lqNY
a1un2rsP6qHZ61liPCeYgJCks+/VwQnv6lDcp7MIDItpb6dlYJuVSTcgysIDKso63wni7yt512ou
Pp3e6MIjl8uAeTTDBMjXxq1Vtr+seWs2UKi/IYxj00VTibVzRf3n1S9+GqOj4FQ9Ome5wA21TeSo
Fc4r85pXd+12Ijqv9yuC0yxn8IBeCxV/d1Z3VFezVGOXGazAFYSnMg6ze2uK/+6f2PUNuZXdz/Ot
LvNeTf2UjlT4Zy0a26QL14DN+YmirNyz9HdXwujVnT1Z/AGycFpA63XPbRIWj0oLQHueO+Zduc+I
Dy9Fonf34xCW29I14o1MFPpJhj8o5o2nhF/Zcx5fSlUbn6g+e/gogqHWy1hNhqJuWBs7h8zvlLPb
g4j147Z6sdrkEsyxzj4uDzYmq68iGWIKxb3otvIjf+8pEPWjwDOvaZ7qC5dalZ+tDh26+ZX7qvWa
F1eCwZhJ/jlRlK89fw/lVC9g3vvXnLxqnVcVcZ9MOVD7MueIHMKt89cpb0gZ6ZEWbORoj0yyKsY3
11nkI3t1nz/nEilBe5NGTnLqrCKCvdY4r11Wr5u01X5kRacuPC2Z7lIWSRQC2u4mjYT3mLX9g5wB
454Na5Q+tmVabTsX13kt7aprNwff5AwH8ERp9eO55Jm2amfeSD0fhIqYRg0zbeVquOMtEjum07GN
Zdo58WM2RDeGnlYX+fIpaHFBeZHf23nss9UawV+tP9f5Pl/E/x6l81Tnn+//udyGzI9Gou6fLCTD
UholUIfxYfIOtaKJbh9l1CR5ntmv+iK2j1IYIc+CzmcDZKJxWsUNBkii7f1NB+ybYneBDp/YxLEy
B5fsufqQOIm3tnlUbUezjaGU40kji4llkXE8M25amPZ5hWAtAmp0tHmyPjmm95S7iY6fEi0Vq02g
3Q8J7g4Xzc79A8/tehXkjvWK4vqnQ6HcXek1yk0y9cMiQ2F2M3pKRQxiuAvbvkH81/20INW+1kTW
qF3ox+fY6CKMFNML7lXipohRoUeuW9zUnuPvYk00e7jGeOxSoTp2VX8/6Op0SqPumzbp/f1Y5foy
bvtgY3tkFUredT89u1kY/O52iRYru8pv38YaDlxmZiW/j8BYCc2rv2vc7bleOs/maPpb5MD51q7K
7i60y3NKKe9rmsG3ngsM1RYu0SiK8OLE1R3mGjicD5F99GfHHnng9UmFIrB21pnohGZdVf8L5rMK
4gndj/cSFj6gTUOtj64ztrekxHiVdtG4NqwBx8bENyHod8FS+JW7wUKB5AOqbahNXeJcMUq6xX1x
+q5RMLMoyiJf+E5ZsuEZN4XqPodW3r+5boQrp6ib9Qwm39q1ituxaolnz7ax8jTD/keAHL4OKhEu
OuOhz03vl9Urd2yKdy3Z+dUIApvIn75sW61diCx0t4nZescCr6Sd7SoHfyryNZbhxwk38oVKdfXz
lHcDdsmGvSn8jh143t7qJfV7DUWHb10iLi7J1ndSTsRsHG8Z+KG7ARfUHlLKYqTajwn/kgXmmEAj
W0hPQxDGd/JQVap2VBJK+OauRFFq7ERda11ahXYWzoj+QJQvg1teKjsvHyi8fdBqL70FoqQ+For2
VASagyd82ZxHq74gBKCkP4tjtnDvsdrlJ0jcVw9d9z5wsshEiF2YJ4UAtLeeQjt7FTZR47JT641s
KqN965ZsDzGdEDed3Q6LQMnzV1OBUF+D7j/qXnemTNOl/hmKmFTQhB5nFcympAyDbTaK3/1yMCGI
SbhmniLb0Ma+KU6Rr7BkeSQzkt9WafzI6qS5GYeYO2kSmG2Jpn9SXZ7UlIZnW4IkP3nvirvM7Y3z
MDg7KzWh1gPUIqBnUoI+D6qjL+76wcHfaUreyDEyQ0BI2HsRXLKPdgQRdzGimlz4Q96vSyLLTyxj
ujWl97zW5qZt2Hh7e1q3z+EzbyIPn3XRNgr4F9vIjx+njtmxTWLF5S7F3JsEvKBcHVcrcVOK0Dvk
zXipxti6xURgy+5zjXPQz0JghKPG7Zswrf4ytVm51Au33tTR61RzH8bsdMYubn4J8164jnhsktA7
Vf6EdrhKkVXgbbHoYh7pIPz8nSowgim5nS+Z0pWXfD5zTO2S8dA/yi452BdNthXCCJaySXFTdqNo
9VtCSrhoHOuhTtR+Lxq7XsqmEwUTkbfke6zk9gNsYXHNMEtL51ZZoNiMgr5bD+qgnKb5QDXZ77M0
MfC5CO3vn12f0z7neiiKSW3wr/+50rEb2Pfpr8ov3cNQNTFOjr6HJHTIdpGpBWcRRc02rI3khlQi
zmelUd1Obu2svQy0hxDBxePNvMPbNTvCI24PIbf/rosK92RASt3gJzPdYjCE2QTFH1fsVkBPm0J9
KNO7uraoOnCn7A6uNR5vZl3v48Brb8eow5cBI+tX3cetu+JOT1JqC7S8+RbXnbGkUi+7GKRddxRS
qbu+7JJlVejI7Yii7jWbTxOWMr8yxGw+YWjfbTYWulrb726Z3WusIXDUVtWLMLAPwk/3l4moLORZ
+Br0/IQiTIqLlUfdrh7bG5dbaZvortgOFrUyquMSW7BD/Vm1mjfdzuJfuX2mShPAAjfzxSb3/OqE
Rrmseq3Bu4P9UZW2xckd6qMXkxP0A6W5oDDqlnlDJqAqhmVY1Om7GrLN8nLWJLZr5hvkhcVxmgzr
rFNHsgo9ob2YYjwTA3FJVHoaj+xNo9rV9yi0pjVu9tWBMKVzzRvxjraCByVZe3bEjX2XYZtxNPBA
XrtZP+IgNG9fLOst1soAWUY77rSw7bZ2wBIJZNFdR5XuD48yuYWWZ+N1zExBhXmt4pXSd8+EJ0iQ
MCOaF85uVWR3umgK6gCanepgoeJMnr3Xprg48bdMtqPa2reeiXVhJGZc1RB7uxEnllNeUo4/RJ7/
YJlmc3Hq4ZCgTBWGWBhYyC8CzHTOEQC+LRnkdi2LuwJ+lytbRNVeln51gM2pFHFboFaUfjWdu+hg
mj6oap9fVb8gZNpaRwsP8aVh9mLfYdqBz46WvyLEeCfrMlwqD2lHYYQ/o/mZayUehpIKJsw6cdgR
j7F9H/XjduiT/BrowiNe2TU/bK8G5tlp7wopi0qNnMdKNae1piWv7liXqyI3vEs2HxDYi4Ue80X1
bUVXFgSCtNVUO+U69GvvIid6nm1uXXwXFp99kN3Qt1g8WOZPkdNSa7Av7sdnf3xYamvbgKqGXkzP
oxKEa7cocTgPCACiD2T93BvpyYu9b05ieOfIYH8dNveTYURLfdIB1nqo3Gv/4Hiudi4RqCwn+NqU
ngDF99JG3+d9Ot6W8yHa5WOWb9gcR7uSncLKtDv9Gdzpd6Mehl/k53BRImwZsNuulTRbNK1XYCJJ
2BjjpmA6KCkPalOxcO2jCFMdMSbDKkh7tOPA2fmJkgNpzLlftfSFmhm8Vt2GBZdajqfJp3okw9Nt
E9vGAA8oKTbubKVdVF2HD2bb3VuFk+1k3+dBa9x/TWlcnbgaflQIcGYiYdM8u41oFrljRk89UPdV
n1nGJfFCtqjUQlDPvcUWDIkAggTqewBBCr0Siylqz6I22AISobrPyDMtEGUPe9mnZYa96KcWUbHi
XmIjct7JReGCsGz9wL0GBqvkSFe/q4oyHqg8nWaPQn47PuzkaJxDE5UiWAgmL0oTpa9CDSlYpxxo
Llx2CYCHB6rSezBnhr1MBrde29TQW2FEQjLI8N8ph3wfTVjIuqWqrCpn0kntef51dMQ1sIMz2ugA
l+5YIcCSdFtfq4s74mlIkme/V0VrkY3brJqQ1NaPdjHG54G4BqGQtn5MysK98RLzge+P/TCNqHmQ
g/9LIe7MtJhPKVjFLm5V9SSApUBcDsRV49+05Q/ZsEOsXApHJCvHqadLAhprYWB1hDLBmC4ffdA+
tnrqUnsxT5ED7BZgpCgwYOgp/x9t59UcN7Jk4V+ECHjz2pZselISNXpBaKQZeO/x6/dDNi/B6TE7
Nzb2pQKVmVUAm22AzDznoMu5Va2cG+CFNW30nOq269K3o9QoEwSOqbsq0dC01GGJOR/yTcT7KlX7
A5T58CJaUE4qKtDuTPP8Oxl4G3jXHUgrA26RO6u2+QHI4qe2UhI+/nwtcgfrPGnzCDkKr8y1hbbe
k9hatzjpSTNfFbGrQzAFsqtLbarwI2xwag6nSjXdU3UyHtVpsraGHwZPIVd9nBwUbhUeLSs9mEGj
TUsK4YEO1l1vqSY/03RueqUOFic2f+kB9d2F/c/JKCi0dlOJch+J2zJKnFPjN9yLLUdaAn3O2Shz
GVrnnirvdOi7qN2TNqVEUYKEHJT0Fz8Jk2+ICSyMKEr7he97bdvGfvBCL0q0N+Paf7BV3hRR8p2H
KwrwXU3zfmfx07JMZRg8na5aJDthUxSXPqJIlg87ZUj1R6N5jswGYKNqQ73i8wJDiQBzsurV6bVv
64gjzZqCMNJMPsBMrHQXzYrxJEMVAgnkbqs7oNTzZqtb1ILrUa+ux7Q2z3GDpt1T0LNvk8LyDiWS
XrvO0cxTG5Fp8eCw/qSFdvM8NMjsQoL7yXT6vZeoytNyo+53jfZq0LF6S4IA9Z1lapVZto2nIT5k
ehnXcO2igFFC/3+EgimlFlv8cP24QDlgGE581hAMas3xyYJJA6HWdD4i/+PeJLXyJYyL5HkAIWl2
dfMpmKb6U0E3Umm02n0ZKPUnzxisbQ9HNd+wTFFh8Y9aT2rGb/17q6CpCuiWf5/H9k9tnuPXIIvr
60gNqQh5QfJqg5bZmwOqa+IFEQF3Z2iWdK/gRWYClttEeVFdU33m94M2Fsyj04NbDAt7Y/OgeeMo
Mw2DvWVcWUaT7mARsUFMJQ2ETXSPgQO3P2ekEtCvcNUdeX28iAYey4KfdyVxLFIsIfydtImilMda
3UMMqtRKNMNkbUfTGb/25PmWYO7wmkMx0xkv3qQn92dOc3We0qbFD9Y0qgcJzoeU+uaIypYEI6Wd
7+uOxNh57Tj6O4eC9lGCjR69sTp0/bM3tZsOfousujqvjRDLq3pKQvInJHOobKmwJkfEeK4sx+sf
eqjvD1k0l7duckP3SfRJaba9pg6fFM3pP2X1+AUUlXdXmPl4VaHouVGMcXjoWijoot4DO6RE9tnW
at+rGT61s6mHrACZPcgQ1BKe25gnZhrNw5M7uMOD7JHX6GDx/Bwd3XzcZk4+cIsXOTvap9ObIAD4
DertR05y6ntZhvqGLg/rIfOt+Coa3VPbztljZyWfOzUJXsEjL1qQGozX3hi81knbHsi1Twfx0jzQ
bKkReifxFmb9kjVF/xhErvGl+95UWXClh4W6KwcLkdHMrncNuNVjE1PkRNMCGiQPdUBrH6Mt+naY
LoemhpTU9kPAh0Mz08pDMpE+CKxnHxDmF5s/78UzaeMdveCLwbvtyU9Rd1hmijWYD3EwPcssnnMo
UPPhh8xq/mjg21FFubUKv8w13EHuSI1Odo3b2Tj4dKbsYlsxHiZffRtM5dpRhuBhNXPDX55SP/gs
Qas9NdFDCycqxReOIojVTeWDFliDJYR8BM868JgN76fzex4YrVrTPoOHP0RDO/3izra/m1uamict
V+9UnXQXvdM7F64X8O81qp6L2IkM1SKKIkepYbl8vHN+wx2UUcSmvR+lRebtxx5AyYVDgsU7dErw
wQvYB/kVe2jISpB7Pe/aNO4mbdDziztAxSRYpjk/QRf2NsTcKpzSZZCj1bHGrY6LuH8Rsm6PYhmd
bbL/uk6ma8x6pn8RcrHVuvZvr/Jvz7ZewRpysX0TLI15F+6LM63brBdzsc0a8t+9Hn+7zT+fSZbJ
VWoIcR+6MHpe/wSxr9O/PcXfhqyOixfiv99q/TMutlpfsP/qbBdX8F+t/efX5W+3+ucrhd6h5u7Q
KLYQhHBrFy0fQxn+Yf7BRSmKVXnqvq06zzszKc67nOfnBR+W/eUZxChbfVz191e0nnWNUak7z/vV
83Gn/+v5eZjh0XswY+7O1zOedz2fZz3vR+v/9bznM378S+TsLRgIqxr6w3rW9aoubOv08kL/dok4
Plz6uoV40uVffmETx7+w/YuQ/34reuq73YTCz8aMp+Ye3XBnX9MRv5Vp2C+UAWbe0LmDlx4ta6tW
rr9T3KbQj2mDqF9Te9xRLm4JHKeAnjiaV24BqdcnvUCzaSfuoN+jxOrd0fMLgk5M/eylN5XHXWCp
l2iSI9e6MykqIQFaoapMRr1c5NrOYm6i6ybKbWD2oPSUQ2ucE2W76rnpztvC1bRKwfm+gS5o3aTf
/ahRrk0on7d5liVHalLko9SseKYr88qs8vYesqX8WSH7cmt57aP4JKrik3vw7HrcAQvPnyVMT5AS
C0m2nCRERwP7yc+5NWVXCUjLgh4uM6ZZcDmJOP7l2XW3f3Qs3SeJ+hdn9tC4ho3j1yA3yMDlLrKh
dGJNGxvujzuZIzYZbsfUe3OvDvM9xDYVQgp0rutieFsma2WQOO99F6tKwkNhAt7VShAtRh1TBZBD
GcgSQlK6zj8EJa57R/fldPywhs7T/4R/sEKumLrb0VAHaPrg8Eflzb7vtci5l6MU7Yq+z7u7Czs3
RNGO+1PeQxcLxja87ZMAtob/7CERMpQ83sICZffH1SZHYer0V8Agf7uwyyZl497U5WyfxCkmJx0O
mToN1xX99vRMUidEyMniJXK2uV17Z7s4xS5H60B7nX0j01kI8OTQpZji1/HbWlnWmJG/i4y6RfMs
Gw+0AKDXG886OteW1zxuKo0kCaJGCu9aWqhJ29njIfaK9nEI1Pax1krn5PTuJzGtdui3PllZ6/Ks
QagMGe3IB9sM+u20rBTb+Ryy02qU87hOgKbvslgciGx/zYq6OQpMV47ggXp6w+teQHch4fPKzdl3
PhbMrqB3oYWl26HdefByhtRwT2prGCm85lXWnJRKQdF84ytq/YfjVjNqdSvhflv3402r6fYmaPps
16DefMZOJ0rnuWQ3QEevg1E2kHWSzRfTh5BL5LX4g9gFjv0h1FD8QZYLEBv6gk0Ezz/CaeSsTQOg
dJO69k24NEWgEKl+ywrYgRYljTUitDUN0uAh2+rXF00/SUbz+UGMzqIWCv7VIgGyK957g+A0usnt
gMrRkgHkk/IcUUWFuBJaPBkgZM/QlWv7M2leKXzSS1xLNewcR6vFsIf1pIE6rmyeFoaCQ9TW8S6E
6j3c0imY0w6SxbvB9+qncpjqJ7Fpi60D1I3kEDnag8zFfbHPqMYPTecH173dDLc92Odbb6BCvJF5
DAv9javfF10x5ruzg+QT/QCj0/0aIm5D4V7v4V8Oyt26Q5fHb3td2MJlP1+/vzDbaqQcFX186t7F
QD/8rrypiNb+vCWHoH34hTn/7FACvDnHyPzDyvOPzOBH6jag6WkLwg9+XIWKKWrprwO4sGO+iM3J
kL4fTSIqt87F3Q/JecWFXaY8QfdHOv+/NkPnzhsSn6CmPEDMmRkpd+uQ+83b1AzaTUebyK04xX5e
24PG2QZzPe/XZWTV/V1fVtr2zHZrAjgEBjVABmgaUUQTsFbtFaf5xZi6LDi1uTPc5nHOg2nUVNfx
nFbXiZG66vNgkTtQRzffSky9BCYCVZg8OqM7qm43+ngvJjfUiy03owP0II2mZltPt+ErHp35ip85
7QEwq/4gRxk6oPocdXerXUe67TbTLbiLCPVUmmo32lhaR4fLBuKHcR1I6/GX0PW9ixRIrM/uyPSg
qnw/m0Q3yynHQqEkw9nWCwjrvLntG/N8tg/2PEWbPUcXb5j16zmNqiN5avXF6zKIKhXf/qkj5xF2
2fCr2+bDtgbU/+i/x0aGM1/EDs7XmtOkFXzKgUYJoGsgR0u9hnRSHlwZ8DUNZ3dlR2Qk6XR4sxUA
q4qxQmFnWXFeLPsM4ZLUq0J30yyeGh4zbSc72mN4JSGXS5a9gdZGsL6zQryFVe1S3XFG+4Ge9Xzv
NhAN86+zf9ohOBEtqb6Hdgyvh9WkD1WdoP2LmOHBAufySWKFruWPsWo/W5RpaH1Q9FrZOBo/SYIZ
aFA9AAyTMF3aiFUDXjXxCtpAvI5Lo4N4ZW3RUYdUPcP06q3PPluTOvmmXlQOyNeTga/on1qn4q0W
JSrxZgWqMrVJQ1OjwfLrdRvTTwHqUEx9kKPVsdrCxUsHh3a0Y9AKEifDABvz2QF24+dMhW8eBoqo
6wI5xcVOcooJthMYodlYgtdzp8tF0X3V3FW0NRmOWe7tiXa8yB7jX8BBIQej/hLwAlAsjKAaHjrt
l8rSaLIqp5epGMDnKUlKJTzQfnFy1aH4qfp3QTqrCCDyhl2Wy655m9fXI/nef7erP+pwYygK+j7c
PF5bg2sdNb8HmU1/1gb+sP420qPgNSzn66Ai29+68fypqIrtuBCjgZ8r7vUO2ahgiQK0yL2zjcaM
eL1Er/hT2FK8siWovOFWvJGpftgyn3IKxezhtsVPSgopFQavoIPe6Z5VCMevOze0D4hd2V+UObqX
3+E1IqXx87qMHOsQNhakyybsVMOmnq3qKPfJcxwZN6aTby/ulQFVcgc+q6pxY8Vv3jebeKKm/uCZ
Rn5+NudbdQo+V0bRvCSLVKORprDomM2pVQdluH+fUhQN7mSYc+cacHR5Zyvo2bFRcdVobvQsg0eD
R5nQiyczuC30u8psb4zeRAAmm7LxmHVDz5csC2Y+/89OlrbbRX/rWEBFh0hMq57KtnPuJGTS/eHe
dufjukC35+SKb1BQ9bIAKLO1baFPP8eczzsnD2VRhOdNDOgdH8KJwqdchUMbPrLtvrWRWBlokU53
9DYNB3PZflbccjuiivCipDs1Rkel6JrhZQpqfRsNCN+KbaTj9pauqJ/ewvcqpqowoQrK1DtnMQ10
px+S2uYucpmWPPQ9G9ZX8Um4GYMj9TIgO63qm6cp83+BO2S48YJguJn8kS50OZSBr3dFQdfiPeAy
qnr3SIxM/aINqo3MoTqL9ro19+c915isiCd/u66Wfa16eruO8xYyLzPnkzrUwfEixG5UflED73No
1SipdJ55cnslondwVjmUYZ2LXyLF7UCV9RYpc3uNPLsklILEtNUCeEYkSPaQo/WUaBMoxvYvzyaR
PKOGsA7SmajqzfjgQDC4i0ct2cu090JsvTE+9O7sbAY4KA4XDn9If4bUW64v7cV4CstMu6nzOrWR
U2GT0X3Rp3K4D/SgpTkpcw4eT5ZPkNrXG7+eh2uZypB07rNq9vGtzKo41p46a9zlCAg9FMvMM4Pg
CWDmuqSCheOu66wrf2rmaOt1LSwDXvZdA/4dbeF4mfmI6JD9yfLlxKMZDocmyuhTquot7T3DU+2o
4QtAAPoq/RcZjNhu6SCy/FO62NyGRtV5VhB3WaZU67uHPNBPlem9LdB7WhgshATFBBQt2ztzD23s
Ek/vbX7bF87vazzQQNq7bNTtloCqr6Zt0IfTlUzntuxoRrOjrUwVNzWe8/JLlqRvZ4MVqSJ9aTvX
RtomdN0UBkkbd9Etg0s05i+Lgx0U6yiWLbaosGgiXufmtQFQDnJ+AvwlQKJkKoMR2TF9NEWwu3Cs
U7RbzENo2fQIfjE0F52cyQiQSnEpNo3w2Fs0Pu7aoZkPVOGhrnej8EmN3E08ldmfvLLWRJJHYlPD
DV5kPeD+y/USEUJOe45Yz/B+fnGue9AUDJcvTegeVP8HK4TDK6mR0NvYgHfuXKXdg8wIIBKwhh91
GweneOmx3kh0Z0fOdgqN8VGGFtbUu9JvoLVvp8fcBuSRxX52lGuCYhpJBqu+Pc9cymiNYo2bRF6O
d69cXfYX3pSU2Ie13bJ2WF66XE2sK2rVAQinFOhNUtYn2gXhlqIB9nkMt2m0FPwXS6HG3ske89/F
dQ6q/W6fVm60X9cEQ5Fupj5420cckBn/P+6znnv836+n62d1a1gwlFWpZdwWjX7sY926bn2D+620
743bqWIbbr1S4za1jfg0AgFGFtK4FdMg3nOMhFeAcvZa64ElWZZIpOwtU2VEPWJXBRA+tUk17cUo
7vMZJXwEhLQHfFVvIjdK3r6ly4k+n01pGtMVmhh71O8ic0tSwzxFVWbRus13fhvwk4fEBHNPvt/F
T55mcvdl1bZXb/c1/hhdk+VT7vmABA9ul7qHsWgNuI7/Y1MXB/p3IHNq/WzPYd5BLHkJQcH8a69b
5bWsF5Ms0Hj77HinQIuyrBfH0Gfura1PyiHORvAcQ3lLr0R1O2tWeftXU3FIyASrtV3PQGv/91jZ
KY2C744NI1ptv5SKoWzlyKRp5XyUL7YyVRD/e/f+cxx6sApdwSQz3XR/wY0lU502XiWPaJj9o+R2
HfbBBxnulNaC1DegbcuCO80JAJ9RXzbNjB7n0TRoYI5fjMXsZ11ymniW3srUqoDew5Gk0MA8F6+6
RhKeLBCEo0swd/TnPWbuaR5jJ3wJACu9MiR8bE3uY1C4sDP03o5F6Tw3vo2a5DqFd/66DyA0OSqN
d/YGkJU9xbZp3UIRPj7O0KRYk9HdQII2PfomQxMpsGBXkb5z+pIvrzG2k9vZfVsgq2RwjfS8VGay
frSSeO/QSrMr3Sol19lNx0KLjKcSoNW+K8mTmZaFpN5i8xWz3ZaF3ZxDxDGxwQZmtvxU6tNvXWBp
J1LDxpNa5yc1DtU7rWvdaFu8TmDFntrFNXWtcqfZ41VrOF6EkHY2nRJF//0caQLWojvdLLZyzvVi
0gCu75i2mJIe9huxp63XbiskPo7nrdaLEbdcYOyk5wtZtyteNS9xrvNYDyBM4MHOWJ4s3Ujpr2j1
B7el8Ei/WY3aNNN3K8+LEk7PN5GQ1p9j1i1Wx2pbt0HtJ97MfE7Ruh+/kEJ7BVCpfGqLyToWnVle
tVmdfoLJ71edxscffwwYIwQv6oC0jFABTSo4GQMiLyEDVEPb2NlV9nFqLlMJFq8Er1PxXqwtbNrT
W3qst0NnGXdZQj/Q6Ltf6W/V/FOgQZcOiAeWr7pUJtI0sXlHbte4k+hmbHdJbQw3Rft7WljmKYTi
6QYkKf+qSkGnEmRoUUMihhUd8/GGlJB4pyVEjmSoG0BSZ8/l3I5a42T3P5A0s8FFL3GyncxJInVA
oatTPAXQtQdJnwGDZjBmLVSuxoqE/czvyLa3qtz9PU3N7IZu4JLUZ5RlNw0dUdvE8bWtLGrc1NtH
XRdxb5U7inmHVjOo9WECAbgopC9TWKOmBy/0O0TIvTevpfb104w0wB0AvFeeOouvXRbPG62I/Neu
ox1J64vp1a8ia+O1Tf7qO8gOFkXgoaLQKBvFArPbGSCaKBt4Jw112jNO24xj/zzVzhhPeOfEK9PV
K7i6f7s2TYNo6ww8krcL+tPoaI8x6kjjXsFz7uyF7YTyGV3sEzXDmyGo9mIbabmcd2f3siTrC21f
LzuYALr2nqbXe7dWyivoU9x9Amz3Fz2JvzRADJ7UvtIfhqxKN2LPs97cZSpt5N7S1Av8mVsz7as/
V+2JF6BBqSRLfgHd1myawPPv6QWcn0ulfRJ7oGfVIfVNi8QYJ4ma9tCZtBO18Gy+Rt+MMB5/DnOA
XAFfa0992c5XqJ9UV6qZBc88DtJDb+f2z+ib3sJ/IpHQm01PdgwtzNudNXyTIJ/QdNxBYZGCgXqX
nxcjUIN0P01Oekc3nvOQV4qyVQKLX7P3oyAnVSq26P1o9Z6P4rG463LIsaLAfgq5e73mvWjcywCI
3by3Yh/VRpQDNxcOmU6x/1SWmXstsWsEPO9kwix6Tvs0eIbcL3/R6jTe+ypt/0UDcCxWynJr9U76
ox3j7WxO47cAdbH9XCcfI5qlRPKPEcITlcbRNotC1EQDBcBHDtXmEXabjE+RooYP/vLA0YSes7NU
OMHOIsqhPJw4y2OI+P0AfIMSWTcenKHdzlsc4vVSlw9NWt9NSlkDClmeaT4sW/amBjzeNPVdu0jt
6j0JX6PyyueJxsTrwVX0wziXyhcyWOcIA9DPJpsgHrJjIFE59WFt4VZHKu47pWftBmbd9hkexeke
7vMrI+eyt2oxFQdr0oedxMpgqOl3KOy0G5lVXTSDqeyv4HNvHnm43PZzTVnSR8xNhHLbhjxcYZAd
mZt2+uzo+U4g0NCj8jiMnMpOUM6u7mgb17bVOwCK2zTUeuUl8qdpD+t+YYOUgRZXhtBW1ZNiLQO9
5hnfIhzSW2vqQAq6XzO+G6kULB4JXzDtf3eYB4hA1sBhwb1W0/gULd/XkH1Z1HBSi8d6gAv5b7Pf
5odV0nOm7xZ1vwqtwMm5Evul6qeE5LEx3qRTaG5mWDh2EiiOdSs5CpLmGL9vdRGWuA+Kp2VNdIRy
RY93bWbt2tbOH60y5UHTTOJjrbfprtEjnjTVFOB8p6Izata/DmXmHfRenZEiQJ9atKvF1nr9vB2V
sXkSx9/a1GUtCD+gqWuMLEnrZth206jtpPC4EkSfy5Yf6pgh6kUHfxg+S9Xy7D5zR//5+FzeNA0k
6c6c013R2Ye+6D670Q7yy42lj+ndMPV9uE8UoJ5O/qdpsqCM84EMXdq3R5m9h7bcbj7Uy/Bulx1l
JnaJeI8Xu7kIJL3Hyykl1PtmVxAwlQtrtQxF6dv7pq/nzWqTo4U/804vPGhsJcZy4SUEr/+2rnUH
QEESOSRVcDcOibMvquRjzLpjC/HakWrUT5QP7FNVWffn10OmsF4Bi+YFWP8iqmznMDG5uUMV4H3p
eSqeCxsZ3+9+UFcbTR/UfdPyzSbsAmVj/KShvn8IaC2mh1XbCAdBE1TZrWnCEypRssgJetgXFirz
Py9qm+TurVSiRRpK32YO3K1MJjSkkGfeJKU93sk8QB7n0E+UEsWmLDEfA0Fd7/m2cs6rxU1OWKOy
SP6N3msD4qH4N5PK27WST8ajDHPbOztnaIL9aquB11FCVINNlqsmj8VItQ+LSJgMZKvhW63Jeeej
D4PjIhwW2omBGPU3Cfhg7nrtAJ1tthXbugc5OfqeGsc57yEOO9e8Oz3gVnM5Vfd+PrqA0sM8m8Ol
g3uOH5Re++t188rjY1CaHW8+T7+CQQlKmEW0FVLD+snQC3DWjvnQ5KjQoy1ZPy0BYpIAGWLno0lC
l4U0K1vnhX/ca93+j3tNRfvVi2Lt5OrhxrGtNxWZWCtQvNf87k3Xpi0gRdJnz7zu1LR97vvMe+yz
cMlRoSUzBOir+irR5zmJK2rxufYW7QDHeSx4lLmMXs8nK9Rlf7FN5ug9juwvs67UXqMsfB2TyHka
B273qsQIr2Uq0B1vdm5AoTV3guHJYi94irUbmUhQCDM9WEbzU7TgfsROtH9Merqmagsw2LZDOm+n
NXxyZIXEgEB+O9W61XIqhyQusttcjNYW4ZNfg/Nb9lBBXt0OnCbzlsqW6ueHYCGOT+nTfwyz/r6e
0+lGTDKUsDod0cPWIXMkjMwjXPIxcapF80CiONWpGs3YQUkY2e0reZRI5CdODmWAw9HftZqmbeQx
RWzyWCJHq21dcWGTDUyqfhvVLbp9CACUliH4wj6QhgEWda5rNb0504kBd30jDCumem9ZOhSZPeKC
BwX85KFeCqRzUmYHYAbJoVqqqat3CvQfo0YHDSW9aAtOydlftMnLVLwlJcezd22Tl3Z6qrThee2F
47zV4k1m3sloG5LdAkWEptGXuYSpy9dg9Hd7zfrid/o3H9alB3F2rb6BJE//VGW19zzp4VHMYYYQ
nzGAwx31yP4yFmpznatlshOvFTTKPvBi6mjLCXy0j88nOG85OhcnoJj44QSR27gHqEzpegXm0t5a
YbJlStpFpplFQ9+k6ds06U8QeLq3nT9Fu8aKol8rgByzDv8pQnDmYdALG1KLIvk8KvWTBNBA6UB2
ERgP60rkAcNfK42HYM83v6ZzZh0Qd+FtZcFan44Z/DBLz0q/NLusg9hyhFfgvc2Pq92L6uFQ0ShJ
ngtxsIulMlWkmXJZC04Xvaj3jafnOOLNZHVBXW66RZ9CBrvoSFTJYR3TgtUuw+oW2zQH4W4eSASJ
43KL8z5lTaGYLPTO0Gt4FN+HoeubU1/SuvRuCuhGujVGiPZ2/zkEctjPzYeYoo3GY9J6v/bBWNzD
lazf1cpBJlBDI/NsL8rNYq+yo9jFIkftsmZIGv2Oe5vVHCAoCacdRdY/bPphv9X+h00DBLH6vIlc
Z6uDnFqeKeQBxPJd+ziOybfzI4oUTpbh4vkDoPBXRL/op12c9JfphygeyRb/MdZZdqvC6Nv5CUi8
5+eZvhp2NDS5N7GRVaR08vqlSQHwqcoMGCWrHHiEK+fTZINMh7DmdyTs3M8a35/k8DT/do7r+kY3
aIREv8h44TUfNqHSqj+V9kF0vpY1VqW/rfE1xb9tgghp7qSY9towbaes4KmYjPa3lu/nTQ+Jy0Pd
9NB5qAFPX2E2f2scuB/gi5y2aQOXozNMxY6KSvxA6/F4bbuTctSdpnhyNa/iyQccluFBt7yQh03R
8Dj2jf71YpHW1gpsq2bx1NbwHriT7lybgzdlqE5wAwk+qHYOiZUbX5J6vE8nN/2RGAlISu7enuHX
rMGYEhEqqvGlHvp7yZ/9VcT7Hn8bAYjN3eaggHdul3yGlyJ7lEaHbq9S3fpiTU0NACz8JA0VRaja
pxGOrXObQ1YatHqihnEwRtirOvh2j6WR99uiMFHbXjoh4jw6byrr251sOtEtKZtKDwXATue8aadN
3T5GtITWYm5TVGd4DNQqv0XbgCcQxMnOUxGpF95YDRO5ExhWltsdsS+mOlbzW9nifR8xIei5dWJF
42WGvt+m6RHgFSQfwe1s68lDswjpdWGY/+hCOqZaz/s2zaq/S3nQOkdYrdpvQpp0PDrtDnYTA6B6
z6dCB9A8FGWq4UBGbpL86Wq04MFG5lLh0UVWU7SpNjqcD8sPcmDvinEmvTZl2UNWwiUquuZdFY80
VP3ZUdsKzxKLIyCjdl6R9B7v4sURxKV5qxvwEN+NpKqyolGbl7f8zmA42WGkQC16dzu/n9TvbfKK
UigcRH2obiNvmu81+ptuAbBDEfYWkPfRvk4V+vmU2D1ObXew1Na5sSffcnakS5JDDpEiXUZozIs7
UnTnJuLvgX4IvcoU6N11qgNil7+MNuu9Qff/azfC9LHa4cbZm2kSvv5FvL3Y9cgr6Gxs4CIroPdI
k5pP6ZKTlLnqBvWGsrGFoB25C6/Uxo1pZy2SsZXx2lB5qVuSkCQH7sO6KzfCsgnPCpRWCnyHMjVt
858XVZpJc14+3ZGkKqC/XQYFnkraC9HPaOf/2BZHjEwZijADbU+qvZ9gNy41t7qNm2l6CpchH619
Uxawuy8zGWj4N6OGm87F4mWd+tBRK5YZlI7wcdDZhyRycLOa4rHOboZe/UVMMtidV1y7qt6eVzZR
HV7ntfUbEj3dDdyfyBh1Y9IjDlp0W4jQLWpMQ0m+fTGKRyLl6BwuczPIfstTVaVfJhlveWTS9tXc
DxvptdQG0Dfcl+ORucTIkQywpMFbkNyuZuh7aeAsu+5tQd0gsV3N6kOiO0gZKa3n8J2s6LxyXe3v
pypwd3FiTJ+aPiSPanlPukovVziWsIfamnIjznlQVQCVCK2L14X+6QrRan8rXpefmjt7cr6DLJ4+
WR3NacgBFHVdd9uiVh6qAW4xiSws0NnVlKvXso9e89FprGHai1dvuuGkgXeFDZMroo8jfoz18iTb
SgSdkBD2KdWzzKIcIkoeOatb2Y2cVQeJfTVBo2WjN2qih2dpPY9hc6h/9gGzUvCIoIlCifRq4I18
bUCjewcqm6/mOig/VZBjbNQBZbaCF80n4RMgF9Ts1CAer7ogp+FiyanyOK1toyisYMVjmulFaGzo
Zkju+FGCr6U0AdsoprOL21jbpn72h8DQQQTAr7KDmleoAC8lOGUpwflLaS4lB+T1Y3svJnHaDQQ2
qmcOB4kQh91B5CTrxbZuolkdPbpZdy92tVEGJGnQzAKvr93WXZVflaH/5M+KCfWXUFoFmQ6RlQZH
6uzHPzJ+yyFXWTxh43GIFkxysNEO3ogRNSzC5fAcCnVlvu86ylLIU+887zUs2ulhTQFMigkswI+U
K0kciCNqzBEh7Kbe8QVrPIoj1Rtq3oX2CkFGenKKIueLz9OPZtZ592WLrkFmRQgq+PO8VWsnfm0H
t9g4c+Z/r9zqfhhIyG/G+VvJAx+vatGCIOmr3xIz+2INSf6tU/jXgl+ePvM8kO3CPG2eur4gIWBa
2p0bjvPVFDjdqVK9AVVe/U9nLkbz45mt5cxKWN6XU0GepUi/UbT/eOa+S77EZaZu49zsH+YoP0Bi
Bhv3bCpHs5iU78bA+9zrEv0FOhB3D8W/dwvmvz9RR9eOxhCrjwmEZlunqcqvVtO9Lk3brP8daiMq
nXPyXdEU9TXonWSn86F/DFJfOYLfjk9REjd3YxvPe8ubi09O6EMYHZrarwhpvF2GxmUofhD82hkk
AS8uY5q9P11GZLrFHy6j5sbmzuA+eduNfJ6rAfkKihDZJ6hgiyej5WtlmZmeykAvX+5M+b2YuNtq
dl5jdEeZyvJwpldJpq0xnpeD63aa7bIUYAAYc0iRndmMdr0RWi9+oWVPPGrRmNBaL+gJWC99sCRh
EEG6EVsdBEvX78J1BcnxCx1G2ZPtvy1HEox6YmSRTTA79bZrzbehWY4S2t9tpae7dJnZUT+TW0kN
EqeLB3IeVHs09VqFpXInug6mRnaBEsh8CxssmnrqDzGjLopUzBIlOjUSlc/TdFtW6hP3Lf42Kkv4
MKfBrG/7hUFFBr3te+6PIYOOoH+8Xh1l7RKtvkdPY70vWv8Kuc5ua5A/u5biXZrAfQXDhAsZKn3W
4oXz2ruWSl+mz8jxutDL2r6/PzcOzEMYbnx/cI9FpNXGTvTetcWIpoJ7FGF3EYuXI/HqsLht2sVb
tfTOdEOL6jokYQ9zaHzShaV2mU22+kkobMW3zFbfEqm+R/5xHQLD58jSqA2AZLSF+YM17ZMWDiW5
BTzfDYpxjEp0QpabRSmVy3CONlsDlC+l+XXwJmXaTyV3v8P/sHZdS3LrSvKLGEECtK/t/XijeWFI
OhJB7wmQX7+J4mh6pKO7NzZiXxhEoQCO6SaAqqxM4e4S2+AAKcTjG4BdqyoL0pcxbiqU+sFO3LRp
HIDJos5muz9qhjE/HN+0/epvMfsHtm8S7zDEXpRmbKdLlzJUi8g+RrgNtmtvpP1yr5sAdqDTYpHl
4hJZWLi6TqLSYvTUaxCE0UrxnB0ou+OVt9M0ti9/eEkv0bnFQ4YT/J2Bf1rPXSQu/NizV34hkODU
wqySt+quHvEvpbTGwHBmo/Sa4oZ3l9kmfwDLztrAegPNFKc/GRnOa6RUwzIL2zkmUESkdWwg+1IA
mi7aI/V2mXMYQVtxH0XCpjnIPEBa9CRyzEFTcsTBgEdK80UuyhQKVr14qMa6Bv0OgEo1j8VDCeJ+
kLX4y0mBfXZZ8wGahmHobWrbfe9NcaymoWT623jtQZ0eCuzWDjRpUDvQeF2lf5V2JjD3Srs+4Vdp
Z85y0xHNiXonnRmn3kqBVZO+Tdde+jZRU3js89i/OdN3DW+19CSPReypZeEGxqMRjf+6GxV7t8mP
uz/8jARa7qpt1LYtUn4Uygfpjv7QAgdxP1ZqfHCGjh+rfsygaogPZwO6b47Tyyc7fZjDX/4yARfo
NJTSNdeV6yFABBKT49QKdhxZ564gCc8XZLt2/K2JWAKrFzTu2s2LyV11AgrZf3RYev4MK+6q8zkk
vgxL3NAlL7NH1K96QDz+MtEdeN2CJTjls3VJeplkrJIWtCmuDwq0371jAbB75n67mvkYxdcn5F75
/gTPAXZLs8YFSxaJbE0jrs6ukT9EMt8bBlg2Ub2ULOpcJZsOKp/QkvPZvpvM+mLqTK8h8uBo9oAY
6EwvVtr2vkXMCTILNXRbtQd15K29t1BDNg9CeXG/aiFuNlpTeIEcabcwsqD60lVIRzosF8c8HKoX
6JHN9maEShEEiex1nTb1lwp7Vcsqy3tehGArykcgjbV90MNRARVdh9eQXH2I3P4ZIhflCtp76YM0
EW6hO7JJbRu1je7+f/yMEuGFwgTXtFLCWgZ8At2+fqM522kYu1ebifE4msAskzXNcmupJN4oleDQ
r1j3E0iwA4jwGCDI2zRtYm1J6GLy+MWxSvM+zVV6G7fsHzKTlx/75raw7fFVe5mBt+U58DClYT9g
r1kcLQcvAeTjnQeylUKsFIoc77jDnYcEQs0rD6jrLXnQAHtEuFMLwD6QTQ8YXLC3znEAn0UxQHzp
Gqzd4gVw6WYfDg1bCx368mB3OuezvcSx6E37/80upwzqs3W4EEr0l7SQ/iZlQ7kuC5E/gcaQ76BL
GSxF2OVPUjQoWvYib2EEaCZTiKBEBXpMcrY4+HyGXF6oM62S6T4FCVmErZOEztYqj0r2yHoZ30mv
k7shdX0TYTi3O1RYLLOFtKJwb/Ot5bTt8A91GCXoro45U91hdodsH/RmIEIF9FQNFpapUhc7LvuX
buUqW76YRttBcEplC2pGVa8ZJg3IwOpeqJJWEFdAKQs1cwUFs8iRD8hMB3d+757JjL8uGIoigNyr
tMGUPlTQcgjB7KjXs8a30B67TZrhfHddbhEdycZFjAgJtAA+LcO02l4X31CtdVHvJwfqE6TAgs4J
Mi/zWk0DGWLQMciQTjbY3XGGtORm0Fm2vFfdfTyFm64X0Q2ZetOH3rFo/qE+Ml0HXW2/D+rUVB+t
Xv5D/v/XQXEPtBjYHvCj9a2POKmnboIkAtSjaiWvv41NdDQS7DYfirArH4s0/GnpXVftNfHCx2by
DDpBPjfd35vUe3VGxKo9X5syRcWZlUX1KjD2oa0rixX3p1u0IqozHv7a4l5RLGTm1veAhLClkwt2
5zNr3EBWujmBCG44yBZiOYHntzeIL/OVAcDE01RDSGMs6+abX4t9awFvuygB5wY/AYRCc/4Nyjvi
1WUeW6ZIt81TDoamffSK9ynlBMBSL533KVFSforw2Y27Vr4aJRtAzYi7ETV4C+gcyNeixTPpTmrb
X/1KPoEmNgBh6VJ1udiQ2neIsMrZ9UBxUYM4eU3Npm8gFA5FTlIKI82wKmfe+cNO0mIuAhhYjNME
e8GzX0A2eIEbO8T6s4BUx3zzuet/8TEB+DkMU8w3Uc/7lZi8cB8HwfjqQc66l2X13Fplcs7AEL1Q
0PV4JbcYSo97cARDZ9P2FhUbgl2SsnArUKy4QmGyvY5lhf91lU39ipcZdD+oPXZ2D1oR214riApB
F9Sd1tz0tsAy/RM6Y7Qn3nqArrobuvuwX01knxxr9ieKezI5GjCiYMeqGu3JTibq/K/2P+bHZ/zT
z/P7/PRzBoTo+JhbMmcToKptYxmujQ/kr8sAItuR9Td9kYL3vZY+UhdF8q3hXpiugW1H/KfpQTKi
B8w+fEog9JJ4UIVJ8Jb+91RXy8d08/AElL6uyqEQrtUQ7NLRn6K2WgaWn23IRtoJPZhPLzIzF3xg
4MXGUsrtyNojNWrOuDHpZ/bCaf3+7IFl/imu+fsCnFTvbjOMTLsFXdmfwRriPqW/3KZO/Wu2391o
eBlG+Be7+PTzCQdjKDDddJUDTXpee3dxG9t3QHtK1A/jg16ap6wDswV5tjbvdq7LfXAlMhxKtH8z
xaA6FA24bslnNBx30bRA0zHkWGYf/QSwLzufnmCuZvdMhtMJtBG35E3TqgDvLT4nh8xWHZQH1Iod
Gvkugw7ms1khJRF6YXSmJqj+tk3exQ8GFOke8pGvRl3jmmacoeqpLRfUnCaL70DGbM69mRIAwqii
2FEvTSkguHGmpp5yzMDJR1MWoNfJ+qg7O1EIWhQjQLBCLBnFTfSlbXLAxCEHd6JYSh9VEzTx4mhD
TSsV8shMaBYNtSgeI+SNHuxsDqWQQ1OD8vk6vG1rcxl4/drqOFQKoyS4UzVK1ZhWC63kANoJrwPQ
uB/A/vBvD+l3x0Zhqf/DA8gphMV1yuMvc3g4v69UzKEPjz1LztZA4iCk4nIb10nT7g+JsSEi/dk2
94NUHyT7dQMWWKcwrK1T28hKMLCaIg9WnzxqImUyNwlhQ5gaIZ3ZdMXUfAwitA55fZioRa4fAxnK
EU4iQil1wsqbPkuPkB/0HgAN9h48xp5RxtWcQRLrQbK89teIb6s1dXaeEZxHhKw63UmmosgupZcx
sNJidBo7yRol9c2Ghvtma+Ek2nybR+tBkNLYAt4f35LJ9AdsqkD8vKWfQA1+fxTQA15QL83BkIMr
TDbckUlWBiqIpJfu6EeAunZ9cJhrAgDy6ycC6Q9Uv4x7snRmDtWn6VuYxMOeAnAtCHK3U91XcwBP
xry7YKG9o076kCEbC9H3RNzRB0ykHco+fh/e5lW1Ei4DfXOR+vsY6wCwu/6+C+r80WFJ8Zhjn8RV
qm6imuMz7jB76TDR7qgTCOlpx0GUsKQBH8PxvspB4jp6a98tkwvnDwSaYFiEVoD0TmDfAd99WiOp
3EgVfwMN7le3h74PiEaCfS6gxuhlmfWGgdRPA8fK8FdOAtBMsTLMhO0dDcG3jHrcIS1uaehFe4e8
sLMIqybb+GAtkJBBeu3TmIPtNEMGI9NKUlrKRduBrGWf7L/7I2d4ZkEj+j1KlxUgrCmQCjry90cM
sPLiasljJDSuHZ+ChQ1FAj0JVs0ixjt8GEpwacjwDipe4Z1rIcuC7XGwHSBjeweOAMT8XZR+ST84
kQcLE+tW9V+n0XGSZRYIV9OH/wg96SZLR7MDN3pK8qU5aEqnbqDZp59QDwzB2x7q3eGAojd9ssN7
yYWMX9TtqdkwcyXACvsU4+SBbcu/3WipGBwoaAd591e3Ws9GQOYPN32OmWcjOz3U6O32+lCarR/A
qDykEsAJCJNtuylNj9AFy465ZdjbESiEGyFLwNhLy3/oQ4Sua+aUX1gsvsRCVj/qBHp3qafEgitA
oBtR/uiD+stoiOJLXhcJpHFS72Fk+DJXhshuIFDx/pTaUp+f4tpxskYerAH98VvNzXfWGChNyyMw
W8QR88kMbciZVuZvNhqkKTj8yILERuCvM8TeHiASUx4cpGwgzOPYD2SL2tdO2sO9tLAcBA5kh5sJ
XFhXf0hfAdLYmtilNlZzN19ehm6CaGlp3zqjcg9cb1ZdYDc2VjomSGNP7Q2S7Qpo19+Ns3g8Gbn2
TNb2QbW+/0+ZmicTLCfXG8+1Zkvw6+Y3nzIJxue4q99oj0y7ZdoojwPE5tvQ3JNdBv6N4D6wD9n0
pY8gO3AN71IYWNttBrFz2402VHkwyucqglIFpCKsVYw8IyTnkunCw9ZckoMTPKddbS9FgWL1po2y
ZTuZ0WaKHftiAHE7X6yAiVPQ2ushDxHeog5ykZBbWhb4km3INqD+b2U6cQRhur69GSToQjonVZuy
aPH3q0sDAch2PGDTOL6CPdeDRKVjHHrdZGxTB8p7qUBec3R8qPcJrR1t5ZO37FtQ+E+eUYAJq/pR
jdx40zd+Wr3fWODHTVsIgjgWsouFlVnPtd91K9G39o20oC2QNnF+QMIAjA7hFKwrBlWExAqLZVaB
fCfS8nSFvut9oL0B5EHbtJD0S5Rprf+zDznSJUnAdiK093UyuhP516LoAhy3+ImOnEMppltmTCeS
IUsTNt7qPjphUl/D8GnRh9OPvv9tHPhQwHKv7LcGsgwLEB+JB8FDfzP6wNhI0BieWRLE675urefS
6L/mpYKaeQwePOzqvoPumS+UHmSwX4MAvlVnFPQkYNY0zOdJqXkQZFXnQU2JgBbgJkY4pMe4doxl
NslkiZhTeoxCBZJ26unCZHy/pa4pNRFAcfLpwBUSaIUuqywNFILHFoTXoQUWn4IQDBpG3jb3hp1U
y7JqxduYyxvPQa3XYpBfh9bvfqBk6qfwHf/Zyzh4mH1l36SemUL3qRUH/GWrczpytm5t33tgSfsS
h9F20vkjushyDICtEagbp3bGkS5OHXWwKAP1yeejW/hiPFCrM6E4343BtCVIUKmgUz40iOjNCCEN
HwIly99trQsGChKlJmfyUx9jCXVE85Hff5zPabBH99PuBP4NlKeYnrG6RlgG23wESzowNzpIU9gA
BZaOC6oyjY7WFxoUQttpfbVNSXCxjLcax+5D7AcVTsmmofA3jFZzU8ncvRllnqByNw4QLgBxUqwv
1AEmu3DBnUJsP3ljt7xqxmw4X50dTxN7p9XDJzcIucdr5eQNuMBfQBATnNuycviiQzxgH/DwpWIs
vIwtzi0rwO83LgcD2eyCmqtpkcShgbfLmK+AJ4KowfX9pFhWgcx6TS+mjuz22NuXIuvyldTO1BNm
yMAtzBYAwaSdnf94+dHsOeMWyBZRlq7ZDl1NjxixAnWZdGsS8eG1i4zSSmyg+oDN0ENIA++Tnxis
UqzI0YktlAfxyuN7ZsvZNs/Ax2rXQKbNFou8yiE3YVn2bZxO9c6Ju2xfcGe8mSAECY24pP6iIPfo
GZHxw5f1zi2Z99Z5uVrSoNxN6p3MLDCPBP14wzHlPCg33TO9Eeyi2yFG5M6DQuDaboNkXDMo9C1y
Xang6koFulSqXiJoFZy5LS3gavTRHlwbAvRXKD0AIeO7H05NYC5pqxp4c4R8Fh+DzTKWW+ijQd4Y
6ZwbYIbVTZ7K+sxcKNS3LHchvgMKFDNuxkMZmHfUcrWJ7sBbku16V5cn6KE0CXUURpRuzArwOy9s
ivdZgizrVqxHJDW2/DBeFzYOmiplICS8Pgq5Jfw0QNDsaDY1JrswSdpLC1KFte/LeE3fqFJ/rcy4
eICSGztRqwmD7lzUPXj/0EeXoDbl2gXiYp2UwbsNlat3YWn483cRVbXFuZr4DfnTVxHk8e06ErJe
XyeSYXvLIVt8pnkQHAb9xuglCDKBUqXS/FdWGv9sZeLdOhAdvWlDsNaTvXUdb2k1Fjs2UaGeWCK2
3ehbXzJpQcm6aMYtuaVIoWcWDvbNNLDDf5p2Yka1cCVouGjaPJTFgRMssDF6vkPVYLjOnanbEAsZ
NRPE1j81hW4SZZnZ1OH62htKBCXM4meEZeFpgKbQoU3xW1LTFoiWl66PQgTdmziaI1JUwCXqppkA
e9hqmn5qImUQn9OqS+dmNErzHFXGj3kmZDwuSVR8pVbUOs5l6Mxnb5qmp65ouxsDOmLUJywubpss
uFCfAnLxthk5OAPwRDBq1HfYYO1CEKw8xcZkAFM0bqgvH5h174IwkMb1Tt88jF28pL5qiuJHN/9Z
4ZO3lQmw7n1YDA8yL1LQcmXD0dXkToAN813C7ApaOuCLml1QTVNzx7mjVlJkDBjA2NpQc7CA4S7S
4EItGlRgg75AgGA4UpOm9Pz+zkuTx1HTnmRDk94bOmpbVMLeYoMxQO5GVHuF2v0LuSApIy7QoNhf
B3R5a25RCAAEhZ6ELn0et/MkUV4Pew7o8gIMEwFS2ZW7SOoAaObKto0FMxwBka02WNn9FN5WWRne
oloy28WQN1qY5FMzlNkVVX+hXrqQ83gogsi9nZ3SBi+XBp+Bed40AFOS6aTR7jro+qxCP8ZKQGEb
pIWzQsEVMCRBZLKjgz/Ox14glzHQ2tT+tPqreMzWvYcgeNWZ26TPhp2LaqGHSDj/iGTKvxdmgMyB
Vz7loEv7m0PaeE/BWFazAxbeYVeNOHTpGTIclu498MgsYhea9oUVVWcvM/gLazdTmMcvVa3qi4oj
4LS1uS+k2KYAjm+QjOIv10HvTezWE0Sypqk8ziujYgG+I7EoUd4HeaRPlz4E4E0MI1R+0dHotZXu
IPPuXXDgibkKVmQJGMM+Jy3LbZgVUMNz7ACyrlm7dlqWPLU5toJxF3X/lIhVGcy2f7ZIY1XemHxx
OgQ1MuCzcdLucTzE9vtgVQ2K7fTwEGI38/DJN5snpDyGdZJht99oLISr8RFtY2O59PoLtTwTbApT
l7ZLa7SA79C9vS/fe6MI5fK1UwIxpYd+jA98VWzMAAymMSisEQtAIfyga1QyDloVfEEekLf3wRWF
s8DgMfOtl4/UH4LbbcV4MB1pYKYHdlTcMqnHOovHg6fLKurOLy6OvqNm5Ib4nobDyZqgtQ0WDvAz
1qU8kRt5TEZUbrseZLF7gI/6pe/kNTKeozHXBoRZUi5iy5S31uBXF2BfDKBZkTp1ZVXi81lpcdJf
I3iUBncgBASHeWZ/91q/PdLi1DdxcIEM2rYTWOmXDYuGDZj0mtV1q6cHuDLrjmSSoOnbmD4HSBrh
0TZx1VuYVXsQ7xg/LMc6Qbh0+tKCWWDpod7/BrxZxs7pzWGH8lKgNvUgz0HdYmLW+0mJ8mYK7WKR
joU4Z7oqNY0Bj5aQBJpbH3andYp2lcv8UHBwKRL5DJHMABYKXR+j98CuahYH6sjw8VqXmY0cPwuh
5Nqb47kGQ9pL/7OSVv8SMRWBIxesaEEd8JcW/F+bxJJqQ05gbX0fw9zafrG+21G2k3UR3/U1Fw8s
5wDGZyboq5okfsjasjnhjfOFOichqjMoqs+FcrMTH9NsBWVcCCzqZtBjBVzQLV1CI8ErTPeMKkWP
B+FOLdTjrsk4ON8Aicvu7NGrLxnwo4tuCMxX0ShjVdas2FMzRcYC6pjyKbX0EQw424UAM8xrmNQK
2ArT33vCT46oOnWX2A4t+rRtn6c8EmfTGAMQ6AIGACHZbmWUfnQodVO7tdrNjGpxRrwSmmhRg2QY
UFgrUNmIAzU/3Cw9G8Bi4EYjUMHUfENlBxi2qvJr4CKmriPmidlIIK16/6KCojyhIs5dfXggJYES
gETKpas9wg6U8uQBTaLya1S/z0EeBhTnwEUEjmS8kMz7Dsm09VSjBkSVtXWPUnrrPmuDTYMo5Q15
5HHCgTgI1ALRKfDseok7LfC2GffkbHPUZLdjA8wVhtKIRs+JcGSztks55cvKNTZqcL4waGrtU9Ax
LTrNDONMYXWkJkRq+JPTt+/NSI3xJkap8krVrburCgiG0VndxW+9a0sZr+ggT73UpNP61dnuZHhE
UCdZUFarsztQBSfFsIkb3wBIOe8Prc39ownU1pwdS0NQcilkWGkA2Sl11owq3o7AAM0zXQf8OSci
RVAlXKUC2x6WAegm8iG9DVKsaGry7uqwgAkYgqNi/tvVNCQuJBHsXC6jLuuTpSfydpUYXbqZ21U0
ac7ymO/nthVi8a3L4kJTlLmb3o6qx/lQDwbebp4/Q4ktSOrUIYuPeSTTE3Y775fJTwD2+bMtymo4
5s2R7DSiCwMOGlWTqGb4xdNg82kIIRjsoZaShwZbkM3RHfj3l8sCoKj1lQaE7hBGRxoVSDsR5w+T
MzqPqgVMZoxv+tZwHsnCjWkP+oj+ttWmgZv1Iql670geBTISq6aFElpjNC52VCiVbGtwSNFQASnZ
A4qxggU1URJrXf7Lkzxe97cxIC4NsvBBnzmolJ7q/NjpS6w42v0ocmCGpvxId9Rd2r0COTFX4G38
GBORO/WTZzVV4PP585b6jWao15DSird2FqUr0g3f57o6rMLnZMUaU557APDPTpalq8xk/Kjc8kcb
pv3Jkv37JUrs/kQ21we/nmNnR+qctEcPtgbE0T5cqEehgg6UzuBVy427a5pqGjxxNMf6S/tRWW4j
zUAmSlPRxehAUam9qEWuNHAS3Txwzmj9mus6/e9zkf3jide52K8n0sysKPgRtdh4feJlVKeovCUE
r//RxHGHPSUdXivXXmwnPjepFwlxkbHmbDuGPCvWhnssbYeOJUDskG2+9QFQ2SeWdSAbXQq3Qj2z
vqDMACSlL6LDCQK8Xa03PhmA3/uJ8VJ1dfmt4P6Ljw/CN1BBzzfAk843v3WZofKeIZVx0N2FHvlf
pvh/94EEGKq8wN+9dnrHOdXKtRdE9JCLTGwa6NTO7BDcg7JLVZnOpcOv/Mz8x3hi/OVvg0KfNTM7
xL8HqaTiLxG345MsUHzZ54a6pUsXexm0MpdXy4RA3K0b6w15KrToq6nZLIvK2loxzqiutMZPQ7N+
aYR1Gc5TDha4OkylgxL6CTqmd1uHwtqmIYhgyWYjQ7loOq8ANWhRrQfU1O9Dr82eR2PaFjUDqFXb
TZ4GV7uMyne7B8a2fQ183bNT4gz5Yb/6/24va9SvUfZqTnzp7BUoL6HJPM7Jshq0tac+aB6v+bNs
YPV2cHy1vObPJFKYiMLG/uaaFOvt6EsW2epIptkulmWIijLKuU1GmJ4Erx6vj+7xwtnWtRiX12ma
cPg8NXWMVjZPTROZoHK+7V22nCxUCLbuhMBgBkjKJatcd2k0bY46ABVe5h68ocY96lqecm0jv4aF
UFAEgmRLM8xjaYKPWSTYfVDQpCf9uGB7Os90NV3nrON0i/XGO1IncGD3iZP1pwFl/CuVe9hx643M
vPPAwleNNlKz2uSDZ3pXZiOounSTtitOESHXJsP0SDbXB8EBQOE31Dm76XldpMI3V1vBfl6nNUb/
87Q0KDAQzEpkm+IchW0QTTuA0Zo66dJ9TBu2OCqMFXZVqjOcfdVhZ0f7GT8CDoKatJ+hpusPEoVI
SE1cm9SLWjZ8X9KTH+HUM6CCeBuq6WvQ4UgUeeZwAqE49njU9rSR7ugShwUkYtNmS0NDsKxj2dBD
qH2dISxB8M+H5v4P+zzzp4eMWRAvPL+QG4Q4hr3yogdmD+abByHWIHTi73mfDMtGJf4Fgr/dCTQe
KCccy+CrVZ/JwYEq8bL0wClfq6o6F9ARWVGHu+XQmPoGZed65dYyPgciyi9iAvYAqa34u8seh8qa
vnIUpa+gY1vobXO4RYoYsYcWwp1Yc8e33LTbRZzy6LYoXPtCHTgCoLZCdxgosZs7KgP8yyFDHYWq
D54lQK3oaAiUauU92WTnAGU3DuN9jcjghkeGvAkzwW6sxrxr9aY2QSqJWrIzxMYAYz4UgSHyGHke
OyCqsqeilmuhCzWh7uwcQH4+d5I/2ekyIrV0cGJ396ddTwt2aONQWt3uk7+20wPSyRBHFOTMnX8M
R/Uu8semnH+8a70NuQESWRynKttep2XA1J8TXy5ro1Vn10VCRwGTfzOEWK5RaBbft2kA2G8JxQbV
BMXSsq3qxWsblPHJJnvzfaAApCy+BynIkwq3/9nbxSpNcw/6ofdIBiU4pWTtsgp4+BOpM8C4s/Sb
iv9BjV79ZPf9uBZ4NZ5qsyiPFrKrm8m3sakE+cAiyv3uO2fR0piy/Cc4uJ97Z7RfAkMhuI/I+8U1
THNf2ijd93Amu0sKf1jKzrTeRnvYS9fKfpredOjHoH4DaBMCXWA/9Pp2IeQwPZisSLahXaeH2mvT
G9sX0coKBvkGJP12rNLshzmK1z5LxudBqhGnT6s4BVZvn/DNLtfe4JUvXo9woHbl3bSPPV8c6yZ2
llWU9KDAdtpj7FvTQ9daD+DpcN6g0Qw1p9DuTtAPq+5B0/aN7PhlEJUZankuQFt317QCQOrYXxkB
iutAgBldjLyIz7UlcNjnfPjWOGs3iYvvANdAJks7sNYdt6ihFOuEpcUtil+K2zJEgRcCDhXi9U5+
a0F7zV9UOX7iKbshE2q4DGSmZcDFQhnlLjK6ZCM16AP/auOO+Vm8QNhYHrhe9+aOENUCU1jeUku4
YXnOmThfB2UlVv1RxCDx/JioQMJ4hS9TsjEIIoIN9fvE5OMJq13kfvOdyN4mzcdZpf147PJF4WjK
t5n4bb6SD10+tSsVTccWWNfe8g+QsFk4Llg8yoxfZszCBGkMBAeSDWEcooK1ZxRoPFMnmVxhnRkf
3v1bINyRJouco9H4zpLoKOyyeS1j27pnCJqd/mIf6uKzPWHdq5O17/41AEBLYq/A5+Y1CBN2ryJU
U82RrCIc2nd+VyRBTp4LblDCJFCpWg7+ha7pwD0R2rf4w5RPAySZdh1KuDfdyK3XCS/eqPfENyxh
oE9pU+M09s50A5VqH0QZKEjWI5HTLZ+UHtmWCAxFbjWPJAcnRBEYjeRAVNz0CUTHvV8j6ZmmB4gi
jXSEb762AB+RA3Z6qL2I1nnU2PdAiCcb/DOCk0xj8A1DvHrHW14hLyA41MJ7E3rUHPSqnKXfIV20
GStvilCTKNbg6LK+JzYqC4GYTZ6dyZSrgEl2U8rI2A7T0B3cuhtPyLNDfNwr6/sar3mU5w3FF2wj
HsMU4N6FuJ/6BoxhlVdpVRH7S2uYxfJvP9vU83/9bFFlfvrZYsOAyK6u/aLSLaHafNly0R3m4izd
BGq+O1DZV8uMe9SRtPtKpqlcILIKCjkK1/mNV695DMaA2egibbv2lTAWSGMXOLV23kZBzGwpVIi/
OhnbMsYaHTmnSat4KX0petPbtBHEzr1KbbnyioMBSMhZur060x1d+qQEQ1nouqtrR12H3+LWDBd5
46kNTyK+971K3PujLmkbQfUL5MkJJZ7VC3mMNmfIb/InVP/IJfTYo4PCq4Rf0/qfYvzzLTlNcKIU
gJfEzkYqgWM/2OhGBHcdz0cNSpitaw0rbnnbLawOyMABsKBH1wFE2k6nV3ILTdCcOlWFCNyAs0Yc
d92l025DhFo+Pfxvbgrf/G0BKCJkrLz+qcnzLUq5kdfDN2/DHDFtc92UWbVMoBvykha1eUiZC9lx
YzK/mI76MSaBf4tEs7oBmzYq1rU/twJ32fYeMld62rwvtuQ/Jt77tCXixrspR2U7qLXBsLvxgRlb
IrsY7+loS83KTJL9fPDVvajYiD81EcuM90ltIhNdo7rUJ+BqFDvDwrIGZx0UgXlyCO2KRWJwNyjP
uH1/ItRpjlGHOE02se6EIhPQS+Qgqj5BoDNkm6hCUXnpKbmhfroYXvw1cSu2VQXrUcOCS1xEw7ls
6xKl/JkDBhnfVQsyxmX77sPdvl9WbYvsr/amjt6LFPgvobSQVkjeQmu9P/cyBJgQ+lLLroREo0yB
5kfqHrfYeXUbML51Cx+hSbUgY6N76M4HUmZf1t7N1V5ZDNQfc2/PV1YFoKHCzsDBMn5s6YuGr5A4
d6mN7xzdCv+h4lkChTPEzemCHFUmEdL91e7AL1SA158sn0ZSe0pjC5rlS5rrOgZCQgjF6wvLPb62
VeZmF9CDdRsTXOCXygr52eyfLA33oguZ6W4Ski/dZCzWMXYqHs4goX+aonxJLinZxqBooN8j7PV1
hiY2n3A6EaDp8/tiYUCV7BDoC91FqdMVYFJwYcR5LliTtZsaG/Bd7eV4NpTO23FHPmSynfLXaJry
2iYfapZl7tjLa49reeXKciEo2UgkjGQRv18SRCMb1MujnSm/BuFQ9GO2ZdRD7k7jlZshN35SBPJT
kDKNY6j8CJCnd0Czn3B2/BzN/CO4SYN9J3oyYuMZKGh+Zgb4ASUXI5Tix+Rcj1kB7qXeuEMRGlvW
nWCI8WTRAoyRxT8qStcAKRbAfsQQrnFC8aNP6m9l5HavzYi8veEK8x4bHh/ck62J/2OZ7rFoDWDB
aVDN76VrF4srvg9Ogb9FIsfTfGvw3jhYDfZURVqjkkj30MWVQGaNoMVTOA12MUPRHugwvgB4eQex
zubBn6rghGLBZkl2owf5YtmI+iYN+XQbOAr7Fz1AgCsAGaPSOdqoL370S8jpSrN4isqpWSgw8v0P
ZV+2JKeubfsrO/bzJa4AIcSJe85D9n1VZlbj8gtRdtn0PaL7+juY1HKWm71WHIeDQNKUIKlMIc05
xxgHOvStlhzYeLjVUVG1qppbsbHKBiSEt2l1rISXPTrIgr1U0p0zo/SR17IoRRo/Wl2dPcLzivTG
XF3I0MviE7Kk5B2VyrB869KinwaBXh1oVWMfv8NxzGzc0GIiardUjAdrWCAXiK+pWMsc4UE4uFdU
7AO3wm6slAtzvCi4QoMtohvmnFoRidd2RQZ6C2qVogmOdY0VKrWyzijv4DI4UyOWrsEst3q2STTN
HMC2HJUAZJS7GosDuJKSyD3iu+Ue6Uxr80/gy243hp5Zw8wo3AYO+B5M8HqCjWECZebxjA4eVAF2
boDDrfgnu1s36kEm1O1W/N8PdbvkL0P9cge3a/xiRw121apto19dHyLLGlRCshmd3g4g/rAWmZl3
MwglxPtbgx2Akr7Ikr+6UPnWLMcRb0U6+/UCcY2IpG6D5fDvh/GLHzdGV6E7mSpvV6VKURY8mwmu
nwcVYO823sStCxUnEzqlLnkePkN5s9hqZpDd15CGtBAKOqQjYycd8t5CFojm5vPeMN/rWjoLo5UG
UaNjP/4CkButqlWpImAlfvSlHlmIbLnONo63+oEBuz3EmInoqreGHvQ6rWijUyp9rMyV34hllAfO
fLrij4HhpQJwGxzeLV07Vil2yYUeLqahqLOvXmK79e+moWKl50s/0IrJxNGckwkSojUYJtROKKZ2
05kdN+9nf6gjk05yO8YPG/3okP44u9WJcZjbqNRwqyvAEjoPOX7xoHdzLnljg5vKB5M6FV0rci7K
gIR2Gxl3/mhRQF5t49dWM6fGgkvnksHfkhQtO06dWgWlQIB44PlCimiqqvROmuYJNCnFWz5YJ02w
/I0r++TbOElRI92wOthBDG4mh7lbu+weKSGd0tC9MRcdnoCp/lZFFlSfFMMdUOYz1mNDEFvhPQj0
+DkMQvuECWlJJTpoA9icY7N+a3ovQqSvRkZe7hTVXAoXLAZ24u3LmI/7+UK81D/OolB/r6OzJubi
xff7eMayxH6ZWr01051rpFR0tiwrOoP3WhyqethTFcQhonONRPw7F3MZVPM6b05mTXP2QcZ0T1Z0
qMtqE5lZe6RSF4TRuUyz58xOwaQxjkxVXQXOCqEZ3vZW12RmOZchi9ZkQg2xSgC6yADioToa0y8g
J+rVPFrcrurZylxHHRiob+N5Zmxsbb1DvpYuccNhNsg9F/WZutFHQl5EAaXS/MPoegEa3nC6hdtH
iLCjbMH+dbpVpW553zm2f7jdmbLdYKaDJhGYVDwwsq1E6c40TdgfPlVhuEgjNUBXRSZ0cAZwgFR6
pU+figa1Gweie0mi5rfLsjqVG61A3vrtkzZlo+2YbD/dHhwcpOD9V/H2dnddajl3mfdCY01/Q6fL
R69rfzcVh5zvwLDRjmCadmsbEEnQsqR7Dav6wYiT6CGEZOPOZgwZumM99OxMLatPA9bhSP6U1aoG
ldFWJjl/VCC6IyMmDH1eC1YeA9PSFpqVJTMFAb5r0+lPbd2nx3YsidwZVsgVAXNy4ejXUnTlvQTp
VS0j/UpVjQ5qLy/xgj3VdY2Xb5IgY/Opg2V4105fuUrpYOJEih7W1U24pcHBiRvt4BXRZ1SkDg6+
LJrQuzNVNQNciXHXlGsaHGiT5BCa6TdqpNvVAn2PEK53N129NltkmwViSYNJO2pPjOcnsqeDE4av
WWTrByp1WB6uXdtoQCeCDzRonXdGpsqCGqkqg0TmjJdut6NiNOTmxg7grCMTuoUWyDg2XKlCs6Hx
4hQD29ANgNaD7TzVYSuJPVUbPLPAbM4Dt9V9PrRvbus4nyDt3i+hCNhvvA5FX2kLkG4hRzN0nENe
JlDgA4L6E3gKOShxk3qfNwFS14zzVN1AgU8VBfhC4KOZv++4QaG2mfL0brn5EUIf+ybNZx8S9cyw
gpi4bl403Hbuuc8Uv/ZY+kVVKnvIEWTbqAoSP/DSOg+jAYW2sQb8wqvPGpycX0ILCZBRy79HZnxX
x73xosK6hx6okZ6FGTRrWRjdzi1EBD9FxMAayLuHqIcybgqBzq9jd2iU8u8ButsJnMH4iror14zx
1YgZIAkjjjyQGpgt9Ajgs9jvnqBRAS5n1N/M2hF9Hjs2wohwqE1mAth7MgM64n20fjS7jRaEX10i
OoDkcQ+ab8A7tFnSvyW2j+xSx3iG7HCBpEQ92VRdHT0VDT/Yue5/AZ4nnudIjz4p22DHTO8RWjP7
4MuPnm0MMQrqmQkPadumyRZaGCJA5KXxE52lnoims/YPdX+y85jOMG/m8Yc4mybMfg9msM2HqN4U
Y7P6q2YNYkvhtanVRpRsaWkFYCY/YnRkTKPERbWh+i6MZ+mAwO4pb/J8LUA/8Gwk+cRnJWKpLyNT
lltkIUGcN84mPiuspVEf1iDQNhztabSX8JMBpYY0BavPwKNs5K2xHHPn575wwINd+NF/KLfzUM3c
QLl7J4LsCFJlouyUDBYCLnq7oAbECbNTAA1BcxEO3QI5VO7+Zub2lr/qvdiedxxozhaJGnuVNM2D
3xrpEixl3WoqDiBi46LELRl286BafQCBa3ygRjq0NgjDAOo6U4lG6yL9fTSut++jeabmrRqV1vB4
SSOaEWcW5IcOrdTLE5UqFleb0EnKORXpACcviDm96sQLBwmbo0UFArE5H6VEqO4PY0wWY4efx/jT
VcwC2q95A+5Jv+f5VYv0PXEzuFAn3UTAWi278UcBjb5g9EW3dwVEu6+8HfYM4q9LTI723q88f17L
gR+qKDOfGOjSJ9o6lWY7sFDmCw9Zc5/IzI0LftCZt5ZG1gBUL77QL6aqIFxRwGdxrhmr97XXyAXz
ouCLSo5ZYTqfmwi0q0M9BDuWxOl17EjtZZRBQ8dAupAZRGIbxRhHVIZ48+Dw8f26/YJoaTtvuOPf
R1LXIeY6gGXUzAaIKEfvthYUWRTkGNOFjuBpA4ZecH9wtujozMRWtU2VhLsAZ1PreGb6r1bdQcVd
AiY0HkCKqbx1hYTetVVzBGUVZqIaywjw+9vD2sE8cy5shNZHvrTpj+HX/aIScLrS3zL2m/AMZblR
g+vecpj1OQbXLsQU28/G0LG5isIWWnpeu6lFo20YIp13LSDhc8Tlhpei6w7Eoe2kYO8MsvYzK2LI
QQJ/obVh8pACeg/oNs68ModsKKbkBy1U73W3VjpLGauWbVqCGYhjogREI9nRLbsijg+iKF+nOx4/
ishB9kUWia82UCwIH50kP2SZ5jyEIHzaYUYZf4Vt/3msjxneFobv852wQZXyc/2AQMYs06tig+mv
O2LB3x0HS7TQh+bZOjLyYFawLuxn1GL7wTCrC8tfZ20PXTMNOgjSGZ1aY/FWZ0dxv0FuW3luxkMF
Yn1EL1BHRWq41WWVXa0K12jmlOVG+W7YA59tLtwt5bfd6jU7HNYMucOzmGhab8pWjlmeEVurlqnC
7OFpunGXRpa2DMYzT/TvZ1T3p1YkloI+B7mS6xDfnp1E6GBVDXb+WJbpmwkv41tQVCs44trPeuJG
C+RP9SclJTx7elat0tgWcyMdtJkrE/0giRGBHMVUtuCRwzrH21EVHezRi0xnCFNAyzUfIESL5NVV
aCuglUfAHSVxUR0IAKB/Y4ojHDnZyRmn31QZL8ZQs03ILUzJudZFW840vCWKCBroTeVxiOno4ZuL
X4U0hPWaO3640C0rOTkRk3t/yKplp1IFrDfw4lDzfONV8r3PmvpB+kG9dt0s2XqJBaW0cTCyGEwo
rgeV9QrXfrhw7SFd2Ez2G1AIUo46HZw0LZaubRlLKrYA713EuwE3rbVIEqSL9/V1SF1A+6Mg2SKm
AYAhFB7OUAZ5ryvso+aG29QXyz9pVrgmXrVj4zCG4u3UZwukLLbaFd41PIU28PIFYf8jhK42iPUa
eIVB5QlEiuXZhzNmqqMiNSC7vd6Yc80GAULDG+MRMPBmx4185KaWcB+WkIa4FQUIFPFczWNoesiQ
lsKZRyPDOKRan0RVelfbquND00funBi9xV/1KjPjQ2aO8kzwwC/B5RtDlDCf4WerfwHfhkLOvxHf
20r04HrBHyK2gubKZAnCoXGq7f1328YHo7FpKP/i6yCvVi4CWdgbDp85gzJPp/pnyMW811MiBjgy
p3qyH9LQXXraAIxBXUcb3gb+CkEOxPXkgHkRsXKw2wAUEsXxRo+S+hNZ+HXA1yHE+WZYbCXziXq+
1li3/mOZiOcRLwNKxpLOxhCghvNFBfUzeqSq/FikVnj82y09/yJof2v9pe/NuBmHKqSm1oM37Noe
QVdIoRf7Dh6AVVrq5jVFShhkjtPhLXPv8q51v5lD8d20pHxUsY6dpde5B2SBl1MfleTaMu2BVKLf
G+t5uQ41P4PvaVwDqXHB046H2BnMOWOvN8z0DVedg0ximxQQ9+FAXrciqSBQ3Kt3JPbNDpoMWJs3
ySNnFcP3tC3BTZOYq9hCcnEQFfkRIPh0ibSn4qm09a8EbdTEV0xb0dutDwsGf6G51osS+GMSag0Z
xsXqVnSqrlhBHtlfxbbnHawe0Cure6bs9yxrIE3nu/1JctkeDIWNTFC4+msVTQZmd2WdPkO0oECG
CH4SGVaYcAvz/EAyNMlYtMYitZoNsJ3Uir2i8Uitf+obCR+RiyQFgaqWnrBMwLoSArRG0cl9oRiW
mmN9WwoQBvT1S6FkZn5XkS0v0KNdgOHWS86+NwIYVHAAU7fFv6bAEC9Aq8HvtByqf71mR49enJVL
KEkNR0C+4p3II7Ee8sy8N8PcmjeW8F8aI70kcca/A9iP/EZHvfnFX91tXyF9o4kMEPnjXQF+BAeu
GCc5WHXjInuge6KfP9UbPBVrOy8n9SGnN5J7YLv3aQphpJsgUZL79dpSPshwBwgS3Rr0nEPwQ7sH
gw2YqHJk7cO5MiusoN1Tse6z9yJBD/F2+Nja/1yk1pABHvYf+2YDcnSKNFmA2vZgVXa6dcYFFrIR
ocgmi8Q/UpkOo4mbDek2jOzgoGPxSXwGoWq/uVbm34u24xc2RCciQzDT1lwjbTRckVWfDN+A0vPu
sbadrKja6E1YdTGsxpXrj7HAXzFZpVUuVkpW5hIeSiQIdyV7Dkxww+F37Z5TvwIfNyb/IzAyiEG5
jQ+nS2seB6SKQxyxMi91VtXzTE+7T6FjvjaOHX0zihrdxziUFRfYKrHoTTgQWu08i0GQzcNv2qvA
jdL2CJM0enB0de011lw+LSibSE8OWei/0jKNNggSKNeZNJtoR4s1h+M7CDB8viQ2L+L1Up0bH7US
r4qR+Yvq604B2jHW81bOb6ZUD5nOGC8Gp5iBsHdYAzSTPNuQF0916X9JXMCgbXCxncLYb08SAGqk
GtT+lxDSABYD94ZhB+76556RHgz3aWI+p1jZHEHBlB6x6k2P2IGEG6vTnqQZBHszDFaekRTXOA6b
exHZSGhpoQzawecyL13GNtSqNVZ98Dz5eWplvXirAP7YY3GEXYvgGiQv4SEjWzqAuG5ltal2R6Wg
cMTi3//6v//z/752/+V9y+6RRupl6b9SldxnQVpX//1vwf79r3yq3r7997+5I01pWRwcFpYD9hEh
JNq/vl4QBIe1/n/8GnxjUCMyrrzKqmttLCBAkLyFqesBm+YVcN06fGM6I6sCkPSXOuoBw1XKfkPo
HOHz9GujLaZ9rNf60R6IlXVEK6zWspoNUs2s+CQGP1lL4pWDXCqf+X0RrCeVwSiofyoDR3zykQhz
W2aEkRUuEI1JIBACZiI6eJH7sY6MiyReMHzHd5AnRvbseLDSpDua46EL63KVYdIDI9NfrXGpPoFM
P9lYDcOK3UpEiXwk2Uwm1JeMaQCoKbDZ3z96bvz+6IXgAt8sy0IMWvCfHz3o8TKtrWxxrdug3yAI
7CFrSh+WCdeKlzJC0GRcTrQDcNCF5OU9WQhgngDVZkgT+7NVmbraLvHlh3FaNtJsmJ2CWLG2s6zK
f4mD0liEZtQebUhi7oscPBk9YlNPAzMe8XjF22gK/mnkeI+mzIXSiBf3B/qZ6WV/p/zQ3HFuYM4F
pMH+h++lY/76cDiD1xdPhyM1RFjC+vnhtDIqJFLn0+u0SBe5BVx+xp8QocjOUJRtzoDqP9J0GFSp
tqIpj4qjFdK10nOfQ6vY8J1X+IDVUlhJCtY0TEx+WkGswbLqT4Yqj/a4RsRL8ZKGLHu2tBySQXkL
0z7j+8q+97WsvEei/QoBe+uajWz6BbhtQXcQuXuqA2VYtK5z8D9SK3Uog25ljbz88JpBtbYMOHB7
ZjKHcyrcDnYK1n43BeSxc8GZYbZROa9coAj9+grteuv6iy3X7ythbCWUO35Z2pPCnKEsZzc2kvzc
0HhAJ7VwemD5yw46D76VrZM81OMBnsK8tEIQgKGQBKKZNYAe7hInTx8MpZcrTR+yJbVS77aNp94Z
yHvvJn8jzw22NHgdfSCXb2p7nJX1ekUNhcH8f/hGcOenb4TFmNTx34Jitg0Ysm2OP6cPMxVmFqMH
lYx3tfCKgnwc606tDnplwhkGxZPuVMYrLcK41nQHz3K7k+Y7WKJpJaQgw+hIqrKTSiyJx07ysHRa
Onmez+pR7S1AEiC0d4oQ4jJRsadO1EDF/1g3DeaxyF1XlUSWTW/KeGO3g75nXOp7OuNdZBazNOiR
bYVAEdtwGW5vzb/ZTBW8VOt/mHt+nvbHhwkCKMGZkI4BIjpH/PwwI79kepww92J3VY9QbOLMdOAX
7o1Ac5D0nejLJnbSl4xZS1rrkkVZ+kDptbwFwy2IZxFGzCWwx02+qRBnGOfZcpxdPxwAMjo2Clpu
MKBqaHzA6aT7cKd5QzovIx30rgZLzroTBTNytlADS7T3BkRnAngJQOuucZXOwzwHl43rxGeBPJe/
fyqO/dtXzOQ2s2zdAOUu4+YvTwUrKu6ldSwuDHK5R3MUzAC1SYQUtlHlljhRPRGGiy4/B2KIFx+o
lzMIGhBdMtWBPw/AWAkqeaJWdu0eeXCdqBdVGWrg4k6qOaUCZhboOSCF7O2tMWMw9Na2yu3nm1Ul
kJ1mM0g3tqNrKHdDkGIEmrehohrrWgmEkt+bv9WRXT66mibj0Y7q+kpiqc21l3Kk957Z3sCvmIah
K2J4IZi6RLGllqCAxpZbQoaLWj9YO7yqIJDLnYOvjPEr0H/G1ylfhUY1bFILiSpjPcs6gTkCTkWw
pmDHD8J+iWR8S86ayumuxgggyQFERugWO6WxNLa1PRSU4hpuOUiE+V4KeudWd7cQ985Pqg5AMz/U
7l4m9qc4VfWFqjK8uhYxYhgrKlKDHgNCxfTXv/+OGNZvPx0HehuODnEBx+LYhY/tH+ah3mF43fVm
cfF9ffQ6p89hVQZf0hZJh24n2D0iPwHS85AADH49/0sORgzE992XHGGlFXRTwZJhi+Dh555O2TBs
YPqDk2gBMK7gYhFtWMInBbpaKspgWPq5Gq6Nb4NVxEtXwaiIl2dadgRNLFJNxyJ2GPVG2iPLzVhM
SpCPFtLqNlQE0Oh9SCpCCnkZINVsKU18ywkRFLhGtQwGUX+AXgMtjpVRWU7AITiqhm3MAXWboNdW
AiIJKIHpE/QaanPZnWtaH6DXuddVS9UmaroEXacHMAd530ZkvxiGrc7CcLy7qAH+tQOI58VUBpTC
GUsOyFCwH3Sv2Lp+rr+AVaReYU5112QWhuA/zxHramuJfKcGOwiqF7x+vQ1regM8wGN3GjZXmQdX
fH6oFB+QNwrpxr5o/AdwrnPk58BbV9rVtq8QEQCswJ6D/SJ4w/IpnSVD4T5GzWAsXK2L71Lkhm5U
1hhbGsmqEQG8jdSyxLs4eQdwMnSyGrebGxCNg3Ma2GQ5HqjeKut+WVmmmutieK+jBrLr0MtkzJzG
kMEaIlbVnfTgQUm5Sj6DAH5HypB1WO+tbnBekMQo5qHd+8BPQD7Vrkt90wVw2OuGaeIOZPJZBtWu
ctNHgBmiO4bp8NxjYwTNCwhcW1nzgDiXBzk7L3vIkqGCTEDerKkoilhtqwaJ41SECLN5X1VsFSoz
O8PDri8yFtsXo8jiO1bYa73v7AtVdYFbL1zDHVbmWGfwooJyx2TutnF6MvJ0S85aiAaB3TAWW3IY
+RQhG+vqzkZudMMACMdiSYK67UVL9XNQWnDqZdXWdMvie2NEr2Y4SGBeK3eObTq/L3SzWvO40pAP
NICuASjOVR6o7PKnceJo2yV5sYbDolkWDSTx0iC/5CMaBWmQUEkegSiplkG0sYpT/KRQRwcLwgFk
KwbMUjIoEJPv+k8yyxZDn/WPYQSAhiyEjlgLduxY3XIANDK8SEdyQyvOFwAWdbu2rEtE4NqmjY5V
mBXzSmfOGfyk/tqUeQDFmaw/RAa880hJtK/CQKBAZL78AkzVMk48/t1Tzr6pEZGh7kgHcM7c84M1
EpqG1d/PhOavb0usGjgzGV4MQtd1zCk/T4RwQxW10WkNBON1uFhbF+ElggyAbure8ZW+AVUYPCJU
10A7yq+bh6EWBQRvwJIv7Fw/h02K9UBbJF8zfCuRXMafbxbI4fcQqHaDjT1SrBDPigLJKvY/jbMk
UhU1CtjSGSQcIYw796oqmdYRJrKP54r30Un5tXFPDQwRkPu/fwz6r+vS8TFYDOuG8Z8QtMP+8D6w
uw553pKp03tOu+2MSFL85BmUj0HiBTeAaQzgy7z96GPPXPDOLH6dDKhHHiPJn379fg4+O0TKwvnf
3zLXf1nn2LrUpcRfTmLy4L/tPIE01SE0GISnaUE/uHYJJnQv+AyfcDw65cG2E60Lx2Xrv6rpHV/q
SKX6vdoDb+NUzUwVfIbUxs26Cmt7YQVFCo6mJbk5E9sJHg0LXC5ZvOz9CsTBCHks0kj3L5pXvJ9B
CIEvWgWYR+rpfNGPZze7FBJ5/7Adp/3DzRNi4Z2ObTDHxsIUDmco//x1bvuhC8rBija9C6iXNTch
ytIMkNq2sdCEA8m+tEMLQd0RcNKq6B5Jb+XTzcLV+ID4kNHNWs+FaqMBKEPQdZBy8kEwHeOdAxRo
5l8tlhS7dmylIh08BIJ70XkHnzNoVf3on7ZWBJywrn9h7f7vvwPG6F34+ePixyttsIRww7aByfr5
4wJqkfSIZHmbCcNl5vPJIwPfvnM0vBSBS3ColOMhGrwKPOCob/oUmDYQVM8iARZHTzUg5mM23Nae
Ya57cDn72C8AuvuhfGsnTJgs/+HbjD+SOXoDPnwYixn4JI5jGvDwcCl/9WIxqPpmduBX61hFfKcg
Fz5HphAy2FrL+xQkDijwkHgu7RJISd4FM6pHBpC9AhcjAtBB6n9yWBZD7MgSJx0xh8cEcVEySzMr
3Xs+3C5UzCzQUldhy0DqGGC13NX5DhGzL0i2Cr8n+QmLRryRUs9ERMqVLyPV8ByeQXXhblyvElYU
hzpu7B2CyO26LvlwD2y2t8BUbjyP4zS1G3wfhvdxDA1MjwLBxDw/6Z6PFwgYJJsTEu2P0ouynYFf
tz66hxQYqDx1HLTHErwbJ7Kiair2qhg2QD+/Uj1VUSMd+qZwFzqW/fPpClRZjUNWetfMVJp6a6r7
cDFp12vVh9X+Q13SpMmhZsXCagvoTVIXupQF8NfaiMvkYx3ZaFaZjRpoDRwWv981pKixJ5TMWWOl
VWw9BhbEGMgxqDjqwGfKOF0A7WdYhzA34K6PdBc0eUpr9lTOZObNa08PsLrtl7FbCaiqDVE/B4Ey
3iiiTq628u3jwN07wX2UxioVu/qsqpkFrRArQfzG43uNJ99vFq3FvoME28bUziOsF9ETgTh7W9uQ
WaYxnHEgEKeDtEBZR7LgcRFt4BuHA3pspDoz4ku4rvz76UqJ06+Svh8W0xgBVrzhEN7Z5TqoIjDF
jf2MSqZL3dHt5TRC5hZnE/qWt0FtfQgWAHrmaxqVD7l7CmJvJy1mZXPAAaFIkbv9JmbTdWrP5QdI
tzyTOY3TIaw/q0GkuaOi60s+onaQ1zneAh0KD3wasTAO1MuTnrYpc/xN6K6ozjQAR0Cs+0T2AQ9A
zuHq/oKeTd+5n82sCg4S3HCYY5qV4XN+AdEjv5gDqLCgJ+Esa2H56bzTohkUW5IzmSDHwASEDWqk
gWFkSyPk9dppwCZcxa9xG8erbuDBlmtG/hQPLhYgdvyKDMhqIerM2EN1tLtoTfNFL9zoFXlRWEqk
tX6SnhPdYXUqZtSQiu57U9jaOXCz6DBUdbygC8AzvpdjOmPW9CdQ9YHGvsOfgi4Suw9Z7phgX+3i
dZy3zrriWv4J0tvznpXuyogrQEsdhHG0et+GBWIPCs7AOWaXcKtHNgPGGo8Mnkc2y7uAFXMXk5ir
e+mZWnURNAuBnf+air7mIJ8JwqvTUCW+wwV8NCfpKHaFIEawcg048qhYpCW7A6RxM9nWHfDZkArI
Vm5lfqXR7NzW1hDZtebYhetXQ+v4JTH31DbVpEBCJMh4m25VanW6w54FUivjnZsx9lcgEQFsqMJL
E/7Y93sefaIhgnVrug+VMX4wefp+z62Qd0gnTqd7Hr8OK3AbZEu6amwhg32wbUTSxwuMB7pv+Jvb
6b7+7p6pU1dpv92zF5Ug7Efc7a5Ou1WrRdZalc42R2wOGDSVI7FDa7C0oNM+ViXSVhETyQPb2jjU
IrUMaMU0hqzbZFkD1BFa0oNq25gXMo7RIqN65QbyOTJ9CElTHQO9qH+g06k2bww2Q6qdm2rRwg/w
AjCja1gVwHOUYHnDEiS+AncZX4sEipStcyYDJA2YSwYo1ZKKOYuMCzqTIXWBAphctH6brqiukggW
q2AOKdR+mzXx/L0bxq38Gnk5qgDvttHEV+ZZ9V2vi/XNIil6hY+psg2NpYbaOeKJpM28yPM92VHX
0usgx8a6akt1acfaQ8/Dl6EY1FaaRbyAZzdc87qzdixKk6PXlVipdws3zbcyyiBvxdJkFvt5/80f
VnFqV9/7ePiKHbTxJDMEF8LSTZETDuK7oeLYWBq1d+5c8MikjZF8NnSJWDE6IWEWO53aeA0tE0T8
9ZBc6Mpdn1m7MOzEFtSA61wK0AsZg72vQ/+b2RoFwqQayC2FtI4B3hornns60HSQzO6jwpkzFzkP
WrUsOIg5YmRZvEqPnUChPYY/4bWRHR5yiEQBPzCyN015Xwsou34SHYvmvO3dawV+ygVkGBhgH8P7
tYHiz3e/XDdQnjwDDwHYnO+3T8gSBsBZR0bBT9eDRDfwfFmVr5w+B4M52M9XJThAFm4MCZ200bHg
7hv9FcC8mdsY1YtTAWrvgzVuw+DLeHK42BXJOGrp6HM5QOjI7Br9Lg0ixHKoJ3yRrl/0V9fR850N
MekldUjS9WCE8jOgJTEEctpqizR9+TA44p7aBxHCp6sX7cnP4Z4HuhF65+OVEscD0Re3H/Czq7cd
86NVYZTuZ7dcTR1N2SwNNWQ7ncHDBZG/T9ONIGt2pqV4cBE2BEcD8Zt5Ng6IxKVdFqj0aZB+vzEA
BV8ltVIvUd7PyEAzgc+Ddl+yB/lScXEkxKfoUpUF8HaFVcO9hxyIgwAD5oIaNKtaOZg1n5U0+VqC
qnTtR532nHH85cdrguKuWAy+jBHCRcYPNJKL6XFlEFafId/FuwgNCjXuKCJMPcoQGT9wJL3Ug/DW
3ZCXG6iQ9E9DBp2V8UFHCXgVQICZHMWgOUjBC43ZgFfSI4JVj0UPBY8A+QSbzIsgGzYFvhH9tsCd
AH+WQOhyJIKhBt2zr1oHcc7xbVpqoXXJx4OMsbYrzFBb0uszcBo0yK++6KrphZonwbDOwPszp05k
1SB7t8dy8kgl0SkHqhstXsNZZqyxzNV3QFDNbGTFPMZc086Rl+91t/GeOzvDwwHYc/JFlqWONCeW
dEtqFYkXLzSE7rbkfEQm6fc4l+xEpXFEA1kUj+k4IujpQKwO/6VV4Lp/gcVjH3qTAIUckHsqD8pq
sDptis7YtLa6M8YGYN0AIvvQrHX5BpO+2A55CA075GXJg2sZf532voDKztC9efrnlnsg+1ZNAieY
Y0Zz3/brucQ7cl2YjEdzyDGujUaapwp4k8tQMv9oJuzu3TjVEPDrVLKYygb8hUBoFjWUbsbBqhQ6
pCw8x4ETXxAah8Pfd74pEaPNUDJZGnWFrxldqOLZV5XX+hKZ6GyJfGcTTFwifI49TSwTzckgbINi
0YKS3fWj/EDFzjQ2yEHDKipzrWs65MusT6Nnzy8RyRhFvbCQjp6hliDXJXPfW8O4ixZgbOq31Now
+5VnfnlHXTVvOZgMiIW4yO/hfHmk6yQpL3Z0U8k4PiDjf74pak3gfaSb0sDwicVCVKzdfmAHyvKc
8j3HYooA+MzFTmYiCyCTiUbgQ2aop7lwsI9GNpEJ3AaajGjMYDSykmRYFLW3xJZ+jrSk8Io8kOHR
RLZ7VAMdTCXWZliigY2dSlI3t+bAoqkU5/3/p+y8duRGsjD9RATozS3T+yyrKt0QrW6JQe/t0+/H
SE1Xo3cw2L0hGI5pyYg45zdnIyyGu2wLWu+GXpd7kyU9VF8qpCUfJVCV37rR0a6yLQ+zH5qwoodq
uIrDPLkRc7g8XkKtU597IzhLbXAEVms/9yYAIcubC7oCzQItdU+yNWee97XMJE8jW/F/555KQdp2
ofpmO166ytRLa9fJgdRY8TrbTrxLFFVby2KYqu3FrYMPR7Uj/sX4lIYTamOyUW15qcJovGPeKMXr
mPTFNo8J0cvWITCyczPxRHuMbdFJcdNX2TXLkSonUM/CfXlR0Q39BseHlOw7F/JQYDiC/k/robmm
BtYCaZJpa/LrzdWq8PkFlMNpLMBYTDg2bB+VlfBoqhrtHme9eSD0MGEJt1xDBQiSGdlHPYjDOINR
Rxwxf9G8IbtWkbiqiqYUgEVnNmyagZ3Q0mpFTXsKJhBnQVYVL7IOo6vvVqYDxFqqIm/ANH7ZCE3y
ApMGa0EvGp6+jB81oFOBwNxRFuUIvdyKpFefZY0mWOtNVppsZZuYkuFOGOTRXfYYRgyvu5JIkiy6
hD0R7u+fZ2f8jlROe5bVrQKskT9of5TFsKlMmEbQBWRRHoZafzXaNL3IV/Jm6BURsxeUJd6oPKjW
Gu+NNX+U9D6Yo7ox1K7f8KSptnlbOGs5sC805Xn4+fi0TeXN6wmyObA8rjLHhn5L0niniyl/kd2t
nMSsrs7677fvhiZ7IOubl+A3tYIvCh8/XOHshLK3Yxj3xFmQ2Yp7/KqSZ8nobEHyjRdZelRhuEHa
cBx3EGp/D0fn3wA6PvUrlA4OohydTWrCc5hAwd772M0eh6BxF8OF4Oh1BTIzWYPc3Tjmv/sZXjds
OwdjP0+U0XpIQu1CPru9gATM1smYij+Dgwwzf7WrZv8/2+V4puaMzV9abMlyOeuKFNGpa+HmS3f0
r6IU0fkqQh1CfmbpDE2Rziy/375a5dgGWOa69tTx4JLBujWG9kumhG1XINFW1/ZOpoRZtV0mjAie
W1ahslcQO2/TgF5xmA3e9uGhpGtvfRe1T57pVU+pkb5LJEwZh+7WKUtv2zF1kpL1JxtaJSTjYvel
s5UqdXYWbFuSJBIlKKD/dJEaW8koqjVSOONmGopk8h0vv6N7GB8kQOpRJ2FS9tg264e5G57fAETK
EQV0W3X50hBSFrMJZDeHOIPun/EmW7EYw+AYX4c0GcLtGBKnK5UBNU1NL9SLSLyNRnbsbiyHCfWL
e5iVPya9To6yJOvdTv89VNbJg2or43pi03azDLSOI8SpT5PT9K9W0jWbthLNdliKpqI5BzsOo5Vs
LczYu1W1eZSNsqrs+7VnqNqTLOGXgzzvlBUnPNj/eTVV20ZhbT/hlN0+K8ml0/PhSVvsz4eMFLoX
tKov22SdHSrYWEUDAaGlv6zzkktbd/q5j7Pr10B7GlVfFv810Mgt0uIMgg82EKaYf7+SHBBnebAv
dNdNrznrBEQXNEJYobNXlFw/5cFg/19nrPC3mhOA/mqJHhFJI0qxsBCABwxVb51lqRsV64Qxxh+y
JA9A/qdVjNP5zsgGhLp7N3zuiacug+VlgqhVlrs7WvdNgur2csVWWNZ5GBTxbAtAUmmOB+T8rsuP
FCNrvTaF7SKBytcnD3Fdn1LDUC6yNA3waMdBe5el2hn6c1248y4lc3aOQoGj5HJI/j6zIq/btUn1
KXukWvW7hyxOabqyzDLGltBskaCFBDRjWet7qGVfhyr1burSkC0NhQmYFUFYaPrF4N0gG/8eAdv1
11zq0HWs9NAvEAVDm80nE/XLWW+eswWm4PBo3zclYRTZQdYNixiQAhb2MagpFPPJ8ba5c7GtcWUn
egRYOjev8jB4IzZseOhuewyV2NDTINwF6DwtLSb8xdEgpCb7yVbAha89rmx7qayVezaWKLZ7ksJa
nobGvi8bZHlpVYLwTzCf8O8FXkK5N+gvX2ehMol1udQpIa1m4v2z9avfWFhnzG5+iGGoPgnOkg7h
57+Sd9WfK7KRsr7Gg56wWVPu1TGqPgXbpGws7fe+Y8GDBCdb7qX+a3iOS82pBpp9b3UUa2Z8nL6x
kUAAfTmrlzp5Jutkq+w39LX4d6vrDb/HFnVQr7xB6DtlNiDJtQKRJJT4jwBQNrLqq16eFXYbXjrX
bHaelcyvZhpcFEw6/lpOgEwO8gRT+EeNU+Pk+7AiD/glurgTR6XW7mnAHiKSv5w8bbwZsx53GgiQ
8Jvay0E2GLMujt5/Rrh80uuDCuRg3ALGw5jXejG2u8GttFd+SmU3pGG+lsW0AWlsEbbxZbEZE7Zp
rBTCOtK7laHo22GIY7BDDPVAOPoVd95JaQ3tVV64jisCq0tR2FzYy4m1B0R40Qme3DsCY5tS6OPV
W8hByYhFqGqF6x7WE6nsoDWNbyiGIWmYZOVK81Lzm2LnRGuVvILnVhnf6rL5nCwjvYfEP1//yyBF
m9R1Xuj2JcdWW1HihLXSOgxBXXLHrCN5MsxrZix7bxu2tc0UPd9NYLyJjzP5yqLRmOyslslXFlv8
VFdzJqqnaUrNo556ygoZqOlDRTRp1XdWdibk0n8Dk5abeCbIXqI0Fehm3vjhuYj2IviUnY1ekb3k
4P/Wy1DgguSaLYiGJP03U7nIK5Rt9/tlZfFfL0uvJh2KbaUM2pr8YXb9OsQGenClevmqyTTmcR9M
1qqurfIsG3AXya+Q37uzirDvR55xLzPPvOESZu+zqbK2CZnPj75u1umCWYodTAzCsnXPMUqwt7HH
8vwBZmJkUMfJW1q1v0dqQfYYKTukf4+s9Mx4jJRoJywmn6ai3Ud4VfzR5LsRwapfNU6UflX29puF
Ssem6IfoUldKcqqVUd96ll28EGkht+X05p/d3PlyVFJMn52Yo28twfg1qDJxFSapVc0ifgcJNnmO
m0CswiytfkSDi8oDmbMkYEZVyuZjjrwKzZZG3JCL7A9uXXyy6M/W1WgSi8J4Cb2nyf3OghNMbRf9
WoxOElhvn3mmOaugsKK71gb63nUTe18YGkki8PfY9A7jp2kX2Ngwt2pK8NkxIXSa5V2DSiteeygE
qxKPkL3mFcWrSqoKuqc3r0pTlK/DNKi3FrdE7rviVfawRncfzlN6l1V27TWr2HXFQfafw97aVZmW
rmUrQfz2ijzak3wpWeWKcY3VTvckS60wPPhG+JjIa0dRrWxtPJWRhuXN2KFRAIItv8u+Y5HV1yyy
YHxHioGZTpS9Erq69mlefDciMNImkj7H2nXB1s6QOhqt+D4FE2qencmfAi+Pj1L9IbsrGtik0WVh
L4voMjhFO3wWRlftcdZrtrIaH9N1a8YZXIpMPxS6qDbyor1iHQtuxlc7b6HkGeYBDFnynBQmvj0m
4O7G6fGnKvqAqbBiriaa/Fy2oIzE1EPyyodkZYd1t0fFSyFBupT/Hwc/LrW82n+9gBbiAhq3Beor
i2JDC7MfPYu3WEOMrNNKy5f1uTbO6zIcjEe3Oh//0a110392s1ksHVTWyZcpkpbgJBH/ipLW8xtH
wy+hnc1vKs67OXrQ76rqiZttV8Kfl4co64N+58HN2MiiXVnk4QkUnGUxMN760G7fhVGb1zELE9KY
XKy3LcjEHRKHce/b5Pz/hM2+VvWc4ATAplOsed5308BNDutE9Rmxln47Jq1yCryqO0HudrdGVCpP
8YTgm4Dj/d3qu6sux88JMlBDVP9V5lhUjE47oNCK93AZePnVKafugIz1tI+Dpr1lk4KqMFYk7ySI
fmZxL36F6t7SDd5HpelvbuqOuNFw7ykLySyOK20HM6A7tmLGrbXPrU2E9uerujwo2L2PPxS7Qcua
mBh+kf0+MdRgPyl1uG4b3XjLo9bdlxVBCFmcgJTtEyWJH0VMTo297jXJoziE3KUZ1mdrtYjNt1Qd
yZYbec78SrG14pGiXTw6O6Sr9xVGio9Wuw7bvUNE6DFWFA7rvFRgNbiMLW2yJ82kYf+4vCvoPRm2
cUr/aM0siKSdq6JCubR6XhntQ02ZHq2pFyi7sNfUR+ucxsGOFDtkjOXKtUMiBEtw49FqaTg9WzqC
4/JSIlKNndqioyqLzG3abu4aZAuWsfk4zDvdCjBNWV5X6/Vxh30bVK2pOTRu2e6DKX/De2gcfViW
zUUe+Hl/n8XGzWnm8fzvHrKbgPLqk8hLd7LYlJgM58LCNGmxj8xM3b14cwvOqAxuTL6GgziKHW2r
EPFTWSn7yUNYxD+cCGSpLMlGW0F/ssuGbbyM/+oap8Si0phc2FedPGt19VXPsTT9unaDM+vJFdax
iQJmPNktiOHcVmjlrOWFtYyHjx/BHs9gWZ++XiwosB+plOKesCH/x+tD4WgQOcrjjez79WKOnhws
tynPX/VdqGRHtKvf5St/XTvKdXdFYEx7XMN5CRwNquhityIPSoTTivBwyZ4WVtl/qtNUWK0vyzpW
GX+fWqTS0G9BcsBQsrUKwOL8OJVd2zJVfNHixydb/sfl2jTa6UFIamF5yWm5jh127Ipk2ZwUF4kR
T99oscvaDB1cb9C8QxXyL5dF20oc9k2iuKiWF77XeLjJem10jUNVqyxjAV99aA1UMLsB7gzK2XzL
iAbI+iTzxsMsRsiB8uLY8pAjAVdIDIQFrUYqQB7KNvbO9XKQxba1qq0aQBSXdUNVkaQmx1/6qq6a
RKZi5xI7rXNJ0mbdecZ8YhI2iY0tDXbg9BsCX8wrSc46W3aULVqEbePSWyxjv+rlmRdov4fJ4mNs
HVpHs0Bz9UeVNrtp0pUzkIbUNbOLPExmhGDVcpBnsi4iYbQGB12v/tWA1DgExGWs7Bwr/W5Sy+L4
r3rZQw4lTR5sa5bLj1f8by8mx2q194MA4hKZI/SbDsG0VRd7xGk5gOv6fSilgWIKreRgh+qmlsWv
PoMRqivVU4ad3jixb2lWhKF0HR6cMkt3gwjT9yhIniSlZG6CmL9F+88eHmD0/90jUKp2Pc0t8rAe
CqJe1xK8asP8rKvOxjTw2v2qctIYcYSv8teIWk+6vVFUF+gx2VnWPzo7k+qs+wxHO6vr2jta8zBb
TBw7RmInHum+2tljS1X41WS190dlmTc7AH2LkCt1xXJo6jTasMdW1/IyjwbNwT8mQU17Vhcbp8Xb
aVQmdZWmQbf6qotd4TiPciG9m76aNA05VV+OlJX/aJflpkEL41+X+68dx+UdyBZ5kFe0Nfd33VeR
u46JXfZx8wpHmG0CAW3tkXEZ/TKcysuIGyOZnaJSTxXcFNUQFGVLFzR6tw7bGm4lv/JWVtq1vZiC
TEa8Tmq0T42hea4ilWeJHjkH10sIlwx18qS7H7JN1oA4jfcOkcfVV51t4eMR5bDptMSqnwVYgefi
WXaXh9TwWLarrvN4DVlnCjVGNEQ0e71wh72WqWBgsiy9EIxLLw2xj71ABaIKCm3gv+tylC2yD1jO
Fjx2j47z0ls2wJ3UtkVvIBmWpfqxsJK+eQ0yDH+tCis8zw1fMisaP7UMzHptZS156ApTujQEIJE3
03GqINWzcAzvCGli0KjAwEzYOvtDZk5/QbRfQUIZQj/tBrBGhgdmyURQII26VyUgidcbNdIdDtLb
aprEB2VZd8FdKjbGOI2vZQOYPLJR1tfc5PC4EkanBFcCBB87br80y6/BnCGi2pYnw9LJ4zpTWpId
+k9ZnslDEzXF3mwMxJ7C8GL/fSC0Bvd95LGWRa6+U93mUzZ+1f+r7zxWYsG2/ddrfA0Vidsf8eTb
yGt/1cuzr7q5dKNzhGz28g7+9UpfdfLNJDPSyy4uhH93dXMz2lV2jtBWaDUXhGExqndCYzu6WbOp
4xn8fvbkORA5laJ1X8tcv5fYL91UEqmvTafN/uy06akfMu91DrpmTdzF4Tug1WwGe2uw/N/oS9Fb
vHRnBQiOvFLc1xq+MeIP2WghFfQccLuw5j7XiVViwxZyq+O9zjFY5GzJQIFlkGV5ikz6cATRuvA+
Ru8tC/D5TsfhKktQOV+yXB1uj5IwCWy54/1Rsp19Nhfqkyx5CRESG92A3HC+gT+HNjy0800edICw
mzwwVCAK1OWV+buhBlGJ5YrrblrV6mwY/ksLoip+yBNq/3WFCp2AWxyKXZ5GmNH/fWXI8d4mN0Bf
ephwQnfKzA3aY/a9BXRzNwsn3k+mA7OsL4GWLAeDqMglw3peD9iNsCqlrjPCnVHPI8tTSrJvHJm6
X9sRdHXsfe4dpkmxMp7VaBrWGZGtH6jwVJr9o0Zpb60mmX42lNK5Tj1pNdlQwTbHt1P97AcLDufc
/oSQ5e6mpi2OGWYNiAB+ncbAs4+kdZt5FYd6cWw1G++uUQkOWDoQc4ZQaVt1+Sp6YODM8PWB4F75
mrHA2dVYYa9lawa58FIP2TvB6LRddcPsu13UPJdLUhWVmdm3HFwc+9DDFACGFLYiXa4eGy2YH4ck
H/5Z/KHMdobQrxKeiArBS1nOgrkQ/yjKhn/VpUu/0s2xoJVDtLnd8Gyx9jVwoFEIMh5TJjaOUGtY
sVH8pFk1TJiqqX40vf3qjarxmnSjuU8cM9imZR98U6ARjEBpflQzkqN5P7XXWM2My0i2c1XVY34b
I6E2uzCEiZaD8kIPYwgOWpPgFdnowV1fDuyaquuwENliwv0bMLAs0psB1xgaZTem6J+Er+OjvIY8
CDsCBB5uoaWCSxPmjLc5UoamMX03yhKlTRLpuEJ18S7qQYQHvSWuMToO16ISaL42gU0kguJXg1iK
mdkCfTIwYfpqUGyruigAN50qRzk3b5wPIwzQWha1c7IhFn8buh/2Uh3gAXXoluAgWYLKB8Ec7jW4
rihgDQruqLZyhjxsboYwI/GzNMg62WppbHMRa6cPcNhqhQahr2Szc/NaEOKuY0Y/1Cl9bqpKeS2B
du2b2dS3aZUrH7mlrGSHCYftdVcl5lmODHKgOtJ6BZuR50xTye/+toJorZTZLjFusW3pNyKSwzbM
FBxE/q6TZ3UsqtUSzthO3tTDIWRn1E+jyx+TsfJg1al+9YpXWTAKHhB+BujvMBbOX049dcmGdXe6
MWHwrb9GVcv40Ch7v5kCZycb5FsJwD5g4RMiMr+4YjtQ8ZWuEe8Tnu+3vtRCn4Q+Aed6nnZO1Tgb
2c0NSBHYpse8u7T+f4+y+qh66zBfUgy9vyNO1N9hIyD1YeCTTCbp/FXfRTmJ4nl22Q7STTYkqaqe
CbEe5CBZz+dF9KEdlhCXY9zIdhNhH1z7m2qpH1JUJ/Z26A44P5WwQb5fc8t3p1Hsde+BrzNC0R4a
HKP2ILOMm1U2v0fzjX6AHv5lhN1PLhdeHjp/UgHQWaRphIWLUxRg6PklDSgb2n685WmirvVUAwzc
uJdJQ1VNKlLFvb4L1ci9yJKsX6pkL28Wwe6R+NXzAsCfaYuXctKDJyV7BiQM5WU5zFgyreNqjLay
CFx0sVGupl0Vzwhbut250drpZs0ZQpZk3VdQquaDbIyccdriwpxvZCt+t+Mpy/Hhka11hqLXBI5L
NsoqmBZAbc3pJktWQIwhaM4B25tcXy9+0+lip9EDKF2nANJXsvjlV/0wupHlcenTVEq7kp7WquOO
cKO16cV1ke3UFYxMWfLOLwqsHjYT49u0lGSVquvvyMSmF9m/4S+7wyaeWWfp4QIjeuqFSQCfi3mQ
KRDZACmmY6OjR1fssVgCjjx9yvRpUm1Wj2Z0IS+lrnlDwxOydjoLW5/n5tNY9yXgSj1ZTdmE357S
4xLQfYSt5d2To83D5smB251OE9nWNHN2JtH1ret49tYs0o8yLhVA+rayEqQn96RjDwgBR09ewMNd
g6P43SXQbbYoNGu6aaBxYY5XeaZYwI2qEgFH3eZnjZUhw769XESPvRXxJ2ZpQrFEzpiSBzXA7bgJ
zLVb6ERxkwVJvnfGp8lbVkQe0r4hr48ExlQcDb2eV296BMsb+Ywj9//oA2P7s0Bi77lUjfAQutmn
14d/iDj0dkGkefskUIhtsR1mloz4F81vVjSlO3tBM7jNeIjrks+Kfo4bYVNsWv6EnNS9hIm4Fcge
JAHo80p77Qztu6fprq+CCFubXUC0U3H82iBBpE4Af4awW/UDdw9RghzPqRbbLjRD1Lvnqcifkyf0
9VlAACIRsQH07EA8LcdmTaZjMwwd87KaxqcR2KIvivbSEY4Pidj/lVg5ErOV0W7CQqu2Zatk/mAC
MNXTfoWuJECn6FOzu/mPtup2+Bcemtm6GWWtnrwGbCuTU7/xojr3tWj6FXR/1Dnqy+x9fyKFzXfR
fKIyuIu9/FufASbRyw4qbvGsg1bzhxpzeV35FubJyqorppWqxX5MmH+k+Qe6X1uDbyb3MM0bnean
yjJhbZnvsAGqI5BjdieYvfhm3BMyUJRhpc95CsDK+q5H+gzgmzWlFxViRYdPyKSbMmeCnTLMpqoy
uUY2yOo5JG9nJXgUjEW3Ay36hzLk+WsX/KqQ0N1BQntTiI6yTpiv5UgAKYsWwakxZfKYnbWq6Vfw
mHySuUKVifACEMnhZxqH9VWbDMzQ0teu77U3wzn2IChXSiBeNXgh6wJlg/XIM4CIp3nAXvxqzuOx
ECpOXEl2HVo8nzQoMps54ccg0dvvIvCkxyg8eFW7cXTME4OixiLHHJ46LapZfLbVLrIRHez77g70
Y23W0wAK2Txqhav4ahRlIO26F2cuSFhOxbzugrw+ing41B3YXKSWSM0CX1c6dT8McMwKMwf4Cq4L
2Xqy/ZGDhUpJmqjtcIvrcWWIAvvqOsCccc0RXWXv2i5COzNSVzYISIH0wn6e4TGYWAD5WpBrR7bl
7mroFJbuQX0ghu2bVTuB4lCPsSfgh1dVpG+qqWqOXYJw+k2eVvDeUv8fbbOuUpEXdr9r1O5QlAS6
QEcySl5Fk82PC4R4BMWB7mfjPOwge+Swnc3ax+p9REdjbo7Ci/St1ak3VS+rI0DymTsscrFLYX+8
biZAJp0+/WSusqHJzN5TIxY1eVYGPrNfeLR1xBXycBWUDh5UqfvXM35On7HLBm5yqsjP9R+67byI
oPN1cnqHEK7qxon7P8uGn0d48700bQR8S7SbycAX+SKS3Xu3Ok0i9IMxXrXFax7N1SbtACLX3c/M
QbMEoK6DbGpZbmYlcm99HRyy2VVeAgR+gyk6aUb3llttsUW55LPNU2XjBA0/HsKOqP/0F9UWPSl8
EtVaU7w0Uf89rM0WJcPI3iU2CZVy6LZBX+cr3m9yyrJx50V8IVmJZoueWf2lKviytFS8ZgN5fb1i
6xKIXRJn25mA8t4WzTnLCqR9kuJtKNWVWLxh8KnEJgrPNDKaybYtgnNdoiqRcDOqWn8vA+0j0h1C
NU19UtlvrLq57zcwF62joiuCmH1iHlKByEXdVr+EVhQ+ntSGWv9CpSf2RzPGmrxJMUwNn9rc0PYo
9NZhZ61RQC6c5kVNxXtlqpHvGSNbXze7Ro4dbmtjQF84BJtae9lB11gkJG7y0dbe7HeJO62c5ly2
qe/ak+0LL8fwPSvdbUG659oBWazDpr3mVkc0FzkSxNTgYbVCRZOy6d6I6ce+6K0PowhhZBFyugnV
2w8pmiducyyU6afnoH9leZ/WkGH/aQyHnMyTHwnSxUzO42qygPMVuueuCEOPe3ZeKdk11GzSrDrF
Q8sz2B3NLeYZut8tTp9Gqr1D6B7BrtZnc3K9dVz2eGckkFPFEJ/koRdWfCI7ekqz2oY6bGfAePsX
N4FgQWTJz2zF79r6V2xY79Yw/VnrLTmwyDwDxj6VsBCdiTiiabvVGh2Ebw1moxsnT1+RFbeuI9O9
39ZpvS/DJrtnEzg8JeqeRDf7Zpelm4xF3VqHmIUoVozDlzaApc3sVafhrFzpwkAQyE32deaGZ2xp
AtR+jOg0e5l1CFipHUWUaMd4MGBoRvl8KuJk2OeIIJ+Bhhs7TYjp0kdZyGIWWivwmGrbDxgjkmvS
NmWcOPesDaNNWF+qDlqPKWySqRhAop3Bkjiv8DmMEP9dLSjIVZuo5M1NIPGWENarbXjYBc6iemua
fa/Y+A3ksfvWkrRf1Y7VobYfoTHcAQMyJiyZkMhXv80VOyet6osPpSIn6iXteCgt01pDeW38lsfl
x2jB9IngtXxAK24BJ4N9AKeK618njA8mMJwVoWp9jHbX4eErVLw1LfwziIt8hAii+DzWhw/i6WzY
kqr/0Lyg9zNQUh+ehRSSNbv1R1jwiEDHsPqAQjYiqo3EW6gYRwwH9Sv6kx4BCSdYy2IsZv2aK7CI
xuhjbpNyBS/JBNMdttvKHJlkTfMY2eyJg9Dsry0irteGz3oa3XoL4Iy9MhPQuvQyqJapY11YaxNR
8u7KXCuvbcJXNpir3uZdIjGUIOU9DmgkIwrThcYSBUXNB2gUsN8QBz17NLWVDWR8q6pKg3FK84fb
p6SY0QaB41+8kNOZtj16ImuQQvYKNyzD7zUjvVXW4PiTSIxNQgjYN6x+pxeJhyd5PGzn8ton1bTv
mji4znwWJbbPYBbf0igQdwKpnY8mFVNWrag3pNBR9Mvnu21OTNhFPa0IJICuQ7mbxBQ7WbWPuxVk
hnZrLCaoXR6vYMQnN3voioM347SKtCMeLOX8vegKfEaKeVfhyreZSu8dcPC6q4cY4gv3fzCD+J0q
V/BRbLAhGA63M2htx94ESRT6QUqgtanRwRGcbuMYypAI0PjShvRuK8lVXx7dYUrgys66et2hHaqg
w8bELSA+EBBAizWwVp2XOb6aFSQimR7aOLCfh9IjqG5l26YzSn8oCGoUXuiuEwzg/IbM8qaJSns9
uXV/RKjDvsRCi/nTzeAWGsJlmskDNWcJfXOK+JwbFSBd4zwhTbfprSk+we2odiz8Ld7ZDd20aq+h
mCGUJji13KqIQ5V/ms7cYcQmrH2PFE0UxYSQJ0fbtG1Q7IpQpCszfmtsrbqH06j7RNS+8/QmwzyI
6Zhbfj/1pR81oXKzy6a7jvao+Dnp+ksjBrFCs5kPrnrHCOuNvCDMk7T1nWg34IYO4E9Ro0CZWxho
O5qGMj2alz6itK6qJVfojVv+EuO1bcg2YqPoHcPAxTE1cy8Iue/6UEn93lVvJgGdjWFPk6+1yrH1
ijchbOect8rPeuSHGi3NuJhllW+aKfmrMcDv1IiK45xzL7o6Pqf9MPpKPDn+iMtAy7yPKgTTimpn
R4y8g80U4B4kepjSXRBguoZ0h3CUn+ZoDiczAL41ltEq6kZr1Qj+J12pZ0dF9FBADQKj01gc3KnH
GcQtqjOaY1e1ZktlABUxsETUsdwALMuKTGT2qR49HF1GFk9a3Tc7SLabaFSgrFVi3mdW2gCtLF/b
pnhSVABvCGw3O6dpPjWR6iuj1kzusJSbzzNvczfCkpvDgxviWrTERLs+SjbIQbOCD7VprbL7KL1I
HOEoqWSv5u9NY4CVY1mw5qaAQ4HP+moeR9yHOu8zDXLTb52eWAcyTWOKNnRj30iVjtcRkCGaRc02
dcN3B7GazejpuJmKdDOPoc1muOcL6nuxtcNA3QgnfccQaFxXhMw2SK6qmzQCTVgoIUIrennOR/Sw
moApKrNNw3eQhNsqce+s2ixuVyKIdsTg0mOC9K6t6vaJNf4Zs8sWGfP4bmiasiu5kfxguqcAOIYs
Fk8N+9nQItFsuORNBLyStmrYsaq1zkqfnV1phOMuK21tHQOw8YWLnGx8C8Vosbxp+lUGQnJtOclT
5ImTbbn1pkUil7x1pm576Hj72VE9GL+InPAMh0rTJ9m2Q/h97uwCOa8YLwb01LfBpG4ax6196Mrp
NvAsniSBCDeoPH1q6O5sqq4ZXrSMsFAG+6bSday+PA/PUgPhryqIxzXmjy/8VC4xFvcPwp/pVig4
XUzG2knByIQE5UDrOzWOJjWCdnqQAfMZxXtEfAae60oBGwiova1XPUuKbWWhYF6hBAE6vGifqxQK
l0Ei0CPnX48g6NPRnHyVlbTZYQ3G8+cHMgvDScTpkxJU86pXteAiGuPTNsnDz315jLtEHPKJx7Wp
AOcqyGaUzslhlwn19IT37lrDhW5VVRqKSEUAdS4Ap5Q0x1bPAXmNKZqOYeUHCKzuVIU9S19Z9eNg
zaAgzCLDGsm2ngIvmbdwNDHDSCCkdrPCTn3MYoAAXnXA8rI7joPoj/Ls6xDaZnfMYqBTcGr+D1/n
tdw4sqXrJ0IEvLkl6ElRIimpuvoGUVWqhvcJ+/TzIdl7s6PPzLnJQCaMKJg0a/2Gkdoh3A6+fTcV
mbvj4VZHI1Oro028ayvm8jIh9ntEEmk+JjmLNg9eki+v5gqSAV027moSjMjQnIheuCtC/ZdI85pj
WhefjZsTQCnModnPcc4S2YPV7GYTssTddByMDi1zp8UL19byfGVZqLPohXnolcUQr9qN01wcGUUK
FkFjsLG68tOOQQWIPiy5PqGWFp/d3Cx9JS5j1lJucJQF01fmoXF6sQi7bwNFbY5z16CXNVi7hu7w
2Kgp2MWYaemqbsr3JBW/WlF0j3slt+RtimcL7fMpmF2UX7poFyxulHKdIbfcpbpY8/G8101VjPxo
CnsMhqMdfkBqqujoNhpS/6wuyMp6TvJpFGGh+a1apwchZhLu81ob0qumeAlu9vxjJN8sZChRgmAG
37ZB4NNJLT+gfu3L9pIqdBdI6PpxOgX5KlaDYDdn9X5oa4QVClwRk/gwCHiJCpM1YLCjcZS/ADEP
8sLO/EHarsKvwnBnX262Wlyx/A2MVSwAUSIVAv37vSw8llaDSbwGQ6ojQAf9GMEx9ysHHlv9052z
n8RdXO5sgIZcr1suq2PqeGBhgxpHB/msKn0sj81SyKosTMQ8eM2XR/m/7Q4wov/H0YPjtdtpiAgu
FjutGnzMlr+zOOn81kQVbmMrJgIjRbrv69wjqcMBYYX/d+kmiKVPq8ZrwGdGTg3kjqIH8bedviI8
JcgAjpoizkHWxYdMyZFzf+2wCdx2cX8tguqc0g8cUcnGIa3KfyAnFxIob6FpdXjMzvprizY84XDF
3Thpo6wARpNOCJP5FtR5Qd8951ttCK8OWbEgv+O7/tGorrHrlzCBaln5cQyRiWwa/TRpWNvsICI4
967hG/Z6F7xkXr57kgaJ/UARQqTsh4NS2imfjjtdoglBNstRWmZNxBk9xBvqPjsGaoQut1CYVkHG
OnFrDmjBKNZqJuu8UkZAWq6hr1IvNO8oHhVVlR69cv7iYeNPA2j1YA4F3pp6ItYxKTJ9EN5liGZj
R1C5gjXmJywh1lbTlq9qDqmxZxnlR1mVrLosLF+thIwzQlaI9hc7iPbzmiyMx1EIPhsjyrZ43Oju
nP4B6r85BUVi+lgiF+tWmetzinCGoZXKZ0U3u3XGxj1k+BJd8c4kJ23N4teYRjtnFnjPC/PuOFG5
4xMo9gFx9M+yCFBMSJQfXWBWPvK0PYjRKLsoKuue1us3VRZHP8Iq/iCS5OPAbX7vw+iKIKrzO4+I
pzEu6IViv2YB05ciTOpVo2LbZrb2TyLzLrEA+ihHFd2eYMmN1CAcl66GaEW0ZF2GbXrQUZxfO7k5
71ExnXczqYM1KE1jPSui3TB9XJfVkOzUeol3eESkCiKtIursC0B/7Aqj/lbAJzGSMv4eKJUNE5xk
gn5PK7VcyCvxRjXs+dYO6nfRan8Ug6hRJ4cwSbafPAxeLYmbeOgADcUazeX0GiVpDrk1neikNmLK
s1OdV8PJWqJ3E1DfwWjqvdc3ygfW15vIMwipwthbB122GcMk/AAp+DPCaOrFbHTl3VAtBfsMddi4
XQ6y0SrjbdaM7veG+HXjuWDr22A6EfgM15mJnFJPBnmPIv/aRcn9R+sNhu+kjvbKCsA4NFXc7lq4
Z/fYFLDeyYT/bpAPtrzkq8GQmPm0Zly9MqsW7xFz7xl9dDXqgNCGEhW/suo3sgIxOdK4Ws2N7d1B
GwfbMHYgDNczHltzOr8SYviadHGYp0jch1a41w5hi7gAz4zRdLNDCZzuSOa/M37sUea8U3Jp2epZ
f+yWR8pGWZeFPPx59rPtf72E3G3PgeznEStTDiGRT9gfi6nxY7McsDuWdbklx5s+VjlI1v+x+dz/
PFy2yeJfbfI6sm3SRLE21GpcsbbL0H4riopBddlUHaYwhFP/02r0JhOCZX+mANnd4Mf2d/1x6qOM
JtKAiqVswzSqj7KolmF2MEvEx2TdbKf/1FGvZhbZJ+dy0sObpal8Dm5u+ICIwptsq3Kb3j0xh51s
k4UKN12Nh+D8aMrt9C2kG3ueJHBuPJio+T/a5I6inRvyO4vW8XLxR1uitCtN69XDs40Vp4+YvfFa
mpm2id0q3FkVUuOlUlsXtTLVS5B7MUPfKH40rvaZA0S+66oyHucgyjc2BkTXcppZPoXTCom38nsM
4mKXYAC5JzECaxl2IiZ7a033+nXfZMRSguLFLvv2bCbZzmWMPeHkyRRpTrMDzLFdypL/VCDZukPc
5aNoMucC/VDdKCy76FZC+2UQY8IMX31JR3FEDCU/4d4bYakDkBsU1bwxPM3G9CRHP66cf0QOspPc
aO9OQP+lEI36Hb21Yh0NdrFRZ+2NdHPHErNDprFMR79F3XBnNiWZHhVBJk2HKMfUe532vfpROwOA
UZEubAoiSRn+UFhQhcYfSfVltF3LShlAYxdan/NgVusc7twtixEpqMbyJ7H86SSbmlDvLl6WH2RN
FhCFw20L9Xstj5dtotM/PKtvzrLWx+VMhml8EWLywKmJaF3m6XAroqCABhsPGyUchptsi0smu4Cj
LrLm4cp5iuv8NzI0fx8wj0hVE5UEg7JcQxa5/lc8WNFVXsar5vigYl24eh7Qd9g9mEqTHWRbzXd7
Fkpw8Vpy+FO5Ri8xfNPmXMXEM522jhsu4Qm6bdkWWvE1L8igyiar7EHdZuUv2a/LpniYJ1+tNH0n
q8nUlreJqPjjCgUW2DpAJYl5lSBX4KBvSZU4+6Slf0Wy5T+g28ch7cz8XAu+Pdv/fRwh/gI4pKFv
5fWeB/ZafB/JxrGyyQcfBafyBclA82CMi35OHY8r2SaLvlTLF7EUYaIA59SnedF8gprz3x3Pg7V0
dvaVrr49m+TWlAXly7PNTfLfqtcw+2lib+U2bfJS6qSMI8x6H1vPNlsRgAga7yiPUMgwPQ4rwjrb
KzpgGKGjOp5UJmYoai4+QgJBm4A5w1ZWtajMcUPo4F07VvsRBcEC8llihcvB8RDl+ySKAFUv1SHq
KhyDwZkg1cTaK7I/DC8D31aaRJiXqklSfa+3IPfF0NkfY9EM+0hhxib3ZmOb7kVTTevQhCvfC9s5
Bg2TEjslOqcqWoRIWma/O33BEsyLPmXNyrX0vuQJZC12A/vdMC1UkkR+lU1lFzKbyKv5LKsgpkwf
D8fvNToPa32svXcr7hUkwWJlY3me+64xNdqrBZM6WS2RekF/jUmOPNigu3iDwXCSOwMQHe/fdF7r
3h8mg++qqt7U5aKpYLorPK84ywOxJWZON3U4I2FcuJJtAyPPJmpRofJY33tx1UOiYcgb5cAmxyZX
dwLCnUsaR/TQRXzD1ue9k7XbyOkzsJ9hvCtQC3kPh2tVNfnWUzCGzoZF93Kw7wQJLJK/WrcpQWV9
KGlPdCpTv3Vhyug+FfmHpY0T83x6OUxjMubihnOaY+jO6IhmH70ykmzxgk/koLHgGBF/9jpzJ2t1
NTTvjnGgd4w3Nl6WDqigo6PrHvStFCnqIog+2pFIVlaTkoJGo++1InT8iJzAEuVz/B6kyybOzG5L
GGuJjblM5/P71BmFb+p5uPf0NeKj7pu9+MHIQs/2hqm8GkXzrdMVrHjcenrlRyPDUY7EqzPWLooB
LTIheeyHdgXVUEdDENWs8oco+rcgqNV3nAwl4mbVmF5wz4lrpTVzdVWpuT+TBrpoKeRWtMwx7NJ8
CYswezRpYxAfFaO/JW32q7JdY99iY3GJLPThJqa4p7zO/2Du3f5yzejSj7n2G5uNbeq1Foul13aa
V0zIC3LYQgCXsNKVh7jyt3DBX0dFswrxxvgwk/YQA+T9peUIwylvGTYmN90uTyjzFttSI05bKEmx
cYekIukdf2PSV+96FyJDJLwIffpUvJl92RAIsONfTfRDDWd757Xags4v3PWkEiMskqjEONslaKuC
jLVn/TonQ/E+dMnCLsyio6xmNXqjgCbOMO/tt6CbyEN1Qw1Xwxjf4sZc+GVJuwUVnOzbGo0QSyn2
2D1h4pDZzZ6gX7MxF1o5K3PjxtSfPz+TgyRBsQYEtUkUEv0ktbJVoouY4I29MvUrroO3cKYHMuhq
t2Ggl7h9F6C+FK360B2BZm1eXC1Wax/97GpX0epbuQ/pU+/U4aG9Gu2vjs75w4wc755XyPNjkfHR
W8aEizYmzMu+ESE4Ys24mi41Fb3FW90TuV9qPcniW4ETr6yhB1zdWi/dRkFlfYiyxmy3yHdyX+dZ
6tUJmv2jVpn1VQzzwVRTFVkLfZ/W2XzJl0Kow2lOhE64hlrVtf22dxUbLSPdvoy65rDmnfIVER00
A2SjsexJLMaYacpPud7YF3XQ2BtMYt6YcdwjWLvU5S5ZkMDE5qm/yMrjUnndWiRVS8Ko+RDthz4n
LNlGGKa5VhNBGEI5TFbL5Q+QBLA5e4E9k7UATkR1FDpHz646H7poen9U5R6tqfpjbKWXPOv/MMuk
POREvC59X/9doIDpbPCVq/1/7RhUb3zR+SnPY4XhaMaqHbV6BYAcaZHlKrEgGDTqCYIBZhC+Gqk7
bqMeMqWWqeErXxIkAbufp/PiYSTb5HEu1kCvsurW5huMO6IMy/nP9rlukS9qbAVdxrBhKhdo62gK
IhinFEUiCgDGUCyHrCKJvLTFJr0nQkAhcA5bvOdW8VEFdXSRNc+bggVaiSP5snMQibJTBjthIV10
76pd6C82vh8gRgSgF46ogaWyOL7LStSQY0Kvfj7LqiaAckDGy3ayWk1FcggGD+TwciYynvnrPMSP
PyybbGvy4yYLb7Jm5QMh1gFNFFmN8X7f2OYSiF5Oj2yrOsLFsFeymumO9dZAwZU1+ftEqO8zO2/e
5G/PF5zXaCUKfprL716ARZOuVRtZrTCX59UscLuRv83OkUFKEIJaavJqcdC/ZRUhXhLLpNYsrVB9
pW6bo02ygEDyVNNXm2W7V20yQyHmnx/OWE6rJAydHwCITw1beNLxPbXW/Bdxi8+JSOj3qoMuQlI+
uuPzzVDP1HCFR2d1AcGR7avSDo7CmKNTECjxnjxksS8R8XzV8+QzQ57tS0zOzZzwa3fc6qvISxvL
5XQ8ahWmxm4C+obYT/x1IBHfEsFnYaCFbnLJxiIBiROGJ1Kku2Sc3+25MFbIcQLfqDL7RcxdOa/y
WuP15kvts/xVFoptZ69EQ5HIDn44KDz6fQoD3R1q8mlh3QO4AnoOh05FY7ODxeKJ8QRYfj40bf0T
20zlYGn59G51Na/d+KbhB/+J79qvYnZ9EvQod1fBNrKj33WXp69xEqNbmznKFpq++llZicakVWw1
V7c/IntHSiz7ZszzsDWUONm4SnYKFe8X03X1aDbxbzMuf3ZjZJLeqZ29BmKULJuLcRZCY2OTZCgw
QX7wIiP9cyBJlE2WCxSpJlnp8GGn9eit9Yj0Ug0Q4FaWOyLyCSk/TM9FkWD+gjoxWQLtWz2H3t7y
yHwCfM82dYQ8pukAVhrAwrdtH5ytP11Y35eh0G6G2h4hotcrslDhVi2JiFnIXRJ4GYn3qszNG8d4
Hcc/dRxPjGspbHc/5R3yhyMA5cYnzqjsNYW8Gpymegt3XkceJDCOv4B6qJeMCNgafSV7XdjF4iM7
Hxgekdi0w+917jb3WWfQpkl/dUjcA+52IiKmFIo5RufRS35NBaaL44B2LlaLf83QYCqhe7gBhq1v
9ZG4krzVdlZtRcfQKojKx5W7DgvV+AT5+XOwkuovExVMckG/466rIX9HBOvLCnGIQXQrFZG6A859
w00ttfitBqUia7KoLaFtIc4THFuOkEVQ6SBdRu8UQFa5IaOiAftL9mAjNgleDK+9Zqr3idTqxtPJ
dcuqhZDiJU/Qgl929qAL74MBGXu0+7NsMmAf7JzYrtetm2p3rzcEKE8AREtNNmmGheCbyNKjPGEZ
fQ4GIzNzl3hfasGi9ll19ykA0mrG1VXW8KQKN5kbYKGz7BxZ2ZCvFkdZ83Stu8dKBkLAQZJetul4
hBx6r7Bh0XCCLJiUbPk0sBddTghdZdqkdaqCRuAIZtXJW6eTfVh2KksxDgT+FEgDB3kEoe7hGJSo
QD0vGbrZEfHV9PGb83go/dib7lNCuGOyNP3eBlijFU10zPKIka4UyV+2sNGVZu50cyL7lg1fFZ64
78Q0/cmwRqxJCuO9GqtfUYrQhNxHiFb1Eaf09iBGzXdbw89Q6b1hI48tDD081tjU+HLvoJLpwX7d
2gXmG+N9BRimmfKjFzGDgIoW32SBOEq5qdOg3KT/bdOnOF+FtYd4t63HtykcQXkFHtrf5i6LYuPu
lp1xT2eFTh9My0FWE8XrDtoMPEQeog22cWcAm5w8fhxftKSRR1Ra9/Zyeh02W+DuAYLocNtqpXNu
skiTlt6uHcaDEybOTaCNfhkTBZq5DgCtNEPY0TjS7OTBRASjK1pyrGkCUfigftsNN2jcAGz++3pN
91eZK8EGZj/AKGxTbnDpdCzu2u5RlW3CbNaNxngma5iYlru5BmD3qOoBZ835LgC48SqbRmMmndcl
KrYedXiXbdMcHLWCD0PWGqH0e2E1JUfwR2XR29NrBTjk5dEECxJHq8FbGU4Rvzkun7lAO8uedHNF
bpdMsTGEN1l4arRTS2O+yNoYuO0lbtxdqWdx6s/tEgVuamcl95Yxo3xm6YTO2jTZPtsML/3tqSqD
Xl+1Vy2GVfbbwVt0bNWbLHiPUPDoyVY/2wJz+GhidTyj6KPe+jBIzo1m//E8IGWdgvJG2+6ebS52
ZWJ8XLTtBwQrkBHyrdGeznqcvInRyy+MgfmFFPqxhwRxlDWMMm11JTe9LLppwhSHf7TJ06y2/NmI
IFxrVZ0D8imcqyzchiihAyEAhjptlaoA0iUX0wzrFI7qvUmC6h6kFeE1L4l3si2PC2KVCRDzqCgr
f6oDdcW7HxzkwaaBR2uJSrFhAv+pVOywMrrZTdjFzb2Zq5sgUPiC3mtzL1NEbs1ICXwVOiheD8PJ
6cyeG8DOCPjUmkQqSCnNbu7q1CSvbeIe5E7ZhM+YRvC+9Q7aNFSXyRxPdhP1PM/B+GjNoTp6Y9OB
CprC/KUJq01RbRR1qNZt6zRrzQpngEdBuzUVw3npUygaSR+ki/3YBh+3b60RlPDh+3NQ9S9WH6LY
HpGTgpfwM+iSrRUheJBarHRKZgBepdX7Mba/ZrcAwdYc1D6EOaFEYLrVXl8L5iB+y+yj8PAX0vPV
DErYH2MFImnAaC6zfeBjYNebYNBVZTiCmPjQGifehQwIBLhVIOmAlPteP6kzWnNCUwySC7CTXGWX
jfon6y46G9AL68pQL3mXHTCjVs51V0GP7Qf3kPcQ4AzjI2mHhOWfyzoZtGfeR+59zi3tOJHRJt4h
CCYa5SovJgFnaqWOOOmiTkz6dsINwKv6dCVmxkgWwy9qf9Wi1ntbRPgmSAz2VJvwHkPjbLaJulUw
RlmV8ec8z+9khNax0KptaQv31Oe4wRAIYPNZTAMK8LZRnxAt+wbCYsSFTvTbyonwcdX14NIXX1wm
OiK3YqzQfR58xzTI3JaKds6Zq+bWqF6NjCsPdT6fLARnwwiQSK5guZjqcPKmdN9qQ3NsuqDZYB85
rFvHCc+Z28xrVejfwhH/ABBT3SacoWioc3W1gH9ca938UJK43ueoNZ6RSQRXwpiyyVpHnKuyJEqi
D/C35sAP66k/AyTYdw2CjKJJ/aKpdl4+eofCmOp1xryBpZUZrQzctPym7/ZWvSACw07bmIOdbgEI
/0Sq6cdiJro3yZL73K3eBw7X+aizEcHjvbFbBbheKsRJo0QnAbgWWhKs2DuD0d6wYduoP+tUn+DV
mc1pAGhwUJaAh9Fe5YxaW6bVTFF4jTryIFmEMEuRIhkRD0L90PMfva1csgyeL+IofpZcQS//NbtG
fST/pjISpg2aa+pxKmvtZsLwMHntSffazZCCv3Fq3yii+NwVdXgMR2YYucb3O0X48mRdhdzesLy9
VU7IyunRpHDiD4x6mWCmxFDtuml2kT39dE3VPY9uKnxCgSIiFPoAO+CtRm7Jdg5hH+EIEUKm0QpM
y8pmiZR8gwhQ+EMSf7V5hUt2bO4Zy/sUxAryVs2WG/pXk2ERMxKGJ/uAKYeorTcCI/oqAV22DpL2
7rktHDO3xf1NNcpD1NAPJorpz0Pf+lVHTKAp3tA0Vc99HGtnsRSOiWGlAwkzK1aRHgYbswOpF2k6
KxTF6eh7rXYTpqnrA8raxmX4pZB5QIkhRlGIUMav3hqqT4GsOYP2viuwsXNcOE16SA5EHaGnekyP
X8IWIM98ZUUifPKedWVesDXPV7gBfGSJGvHnHWuBUK8nyMWvo0eAvdG7iaxweENYheFT1CCUArUD
h28m5xHk5QrbLGYVLAq7VIXDYwqC13MWbm1vUZ+t+6/QDXIEygzgja6eAWIwC4CHwS6asWrUIcyv
Og0qk/g9QBqMgf1uWg84X2M7RJ2dlVkI1UdoutyoZQdCuVMwYNFUBflI9GLCMCCxULn3qZ5uY2S3
Z0KNuT93E6JouXiFvXwj0tyuLPTkD96kgwLVA+vg2O5RCXrvqKSBe7QWnE6ddD9a1ztXMd2s2Sp0
Y1ld72cUlrBQ/XMAiLqru+5PvA8MOMF2uFGqdHoZ8Co6OwSPy4VAHGb6PXPcE/iHiVn2GHAHhz9H
Vu1EN0LgS0my0Y0uWLUlJIo8qQlUiNAk61ZZ+9qty5WV2mIHdL0EFOdZgG4YDLaQmY9OQVJKL9Hc
Qjr2XlmdS5Sn1NZpkuyqSZi7vqm9PzLvHS5Tp4rg12w3azjvjKXeApFRfsVG7xdWHh71McQfsVbb
NSt1b98DPNtZ4EDBnZCSUgIWbx2Ee8cqCXqo5po544s3WsNbNqBR5FBDTCbdCDN8L3LFPj2Leiid
R9Vm5n+wGyhi2HxdrIC5ozdY4BjdHKBn7XnbIAw8P/JQX9Po+nyWzCtdDfkUA9M4zU1C2pTZx1dW
6JsiTKejOiPfhFDUVUvC39biEAVV54xusXwZWZ0xEC/FIp5jFqN2Vs1GXIdeTBeRLD03Na8KxbWJ
merWTbarQkeN/MzhMYIJOyiC9UfXZ8w8rPgzzXR0Ds3yzTJGezsWMevvpQjcl9nr4KEJLdm03TVz
2vQYsTw4ZoETr40SAgBs7Phk2eZVDw3YG97IG4Xd4wDiivheshmU5jpjUElgj8VZtwicafleYsDs
JSMNVRhYomktXlcgMP9bKB35oh5t09LDLsOIkNQKKpAaY+4Jwiz4NTjIni+JAGXWN3qArSuGW3Ak
MAP14FiHPWisKRwmVpwB5xIaOSMofeBFLU+tOb2p0TxC7Qjs9YgqjT8tVWQKJr83eVhm5gI0c6IM
XkmH9OSsgS7yzPIEImM/TDBSgCtdOrO7KgL/p8JM0rWOiebsS8xctBD4LfBnG2eYCjgFs3sZM01j
Ktjlrx6puWPS1p8zcKMPvDZAG5Y/oiHOPtQClxhPfLllwMstowTOEipoZp2VTsYL5Xiu9iKLiSEM
gJWnrAN5NBrg2KtVslQAewYgBaamMI/yMrhWvsdNWBzypKLLHjtnjWE38BBSCoDgytkvUUyLndLm
u7B9ky7vZdCg9DYABfBfG7Zpy99DciR4SQiw7tM5+oyQgkN8dDthLbd2nBGC+4I3AqC9TjWeLvq/
meJnffMX6xpxEkO+a8aGYRJUYOpgaa2mkIQEPM6mOTjR97KojG9IyKPIOd70NLT22aDcZoIAC71V
3dXmYjyQ/Kl2xj7xxohs/dpLZu8QxdYlIZXmZzqySkItEP4zQIzbJ9fUp7OWJe+jyio1qkNkFCMo
w4tJUx2ga5O2/D2gQJ8PBYgwb7qtTcIbLFdlP4QjsumvbnC0O7BdF2lsZWIhYNJPawuuvsj6dl1m
tvcGC8B5Vaf3GQTfmwEYwS7Cdlsn6beKiQHylTHQyopkqqzOmZ4z56tyAJqKsks7N2L+ZGTAX6x1
EXaGX1dlv4cdUb53ZtPuR9givqzqqdOCN24s/EKV9oXpMv+P6Oy1XoVfk61MuzLJ5hPCH2/9DNjb
dO30NUTK5TVstYbMMFKYTu9kG6ux610FDdwIYWcoKRJzOT9vYWq4A1LBTkSSsQxXzjzmG1bRrwZx
DnrxdZ6/dhFgsR+F/Y5pmTjkC2amWnB1EQiLg+m8xgtutDEm9QAwIlqQpLKY9PhTUYxgk/y3SbbL
w/Pls2uOVch99QR0ulVeZpQS6NnqIKe1pg7XwXbCEXJvRe9JC1IguI9tmG1D6Ly2MOAWDeMdoXLU
DfG8e+hqSIyQxA3lJgsGN3FQ8l4EN+SOLsggSY4/J7cNj+CyrHnDZJVfIjflF23VcMn2cjOdiSDB
wuLfG5oStK8rdBSEKmU3LZBC5rL5seyBW4ctXg/BKlW0JY5AawgWa0NW5bujFOtUDXHI/TL7ARTz
cuPa5Ypy64lPtLVUnTcSqigbxzmf8r08MnYEdwZZxPDv88VyEXmUFqnTynbybC1/ZYrWNAlYhM8W
V79d2Ko7qTDieD4k9+EAhvNXtzy/0YydfYEatcwByyKV919uJiyRSWlhfCereV7vokrR8Z9ZflMB
7jPEO2Mv/6T8GTgvR3E9IE7S1xuvqr7kedkYwjFfHuPjCctGiZcqArIu1kIafbaNld7tkFrBkwnQ
xwP7K98GaLdkqMcpGzeq3vyQeGBZDMCouwZ+HfFUJEfyerAxI6qdjD7ebTcy6f3AeUVq+GcPc3Hj
tRFP1EZCdCvS9i6fvZ26rwNxn+3cGHTr1hCjt8fUnfRWecwcln8iQrPt+dDADutAqNtwLR+XfBpy
q8LjM13JTfkWWJEekFfuVl7ZF0d8HT3QZ3JzKSAi8G4ouxqvd/qWIZ0BIgBzxmoYI9B/bMqzHRwp
QCK7RnF8bM5ZDxrKjvfy741tS4y6XSci/TaP+lHeucddglq6Kq1sWst7Le9KKkrW/0JDfGXBAMhn
Is+QW7Lt8TrIuiyMDMeQtouAaCL6OHQ3+eAfr6a8Nc+3Qe5piHyuajDsa3kr5I/U+4b7I8JS94mg
M8u16p9isQ1B7vJxf83C6WeAV8Y2ZzbAW3fX6kLAtI22xQzRWejTTV+6Djls54nt7OZwBgmMHd9K
hc6JEm6LnpCVFuX/84f/8RvkJrZXkN31SH8c+Xh6qMngUNob+lp2AXJ875Ab39sAssZbBpf3cXMf
cIp/fDX/AFX8+w4apPHKGNbk3G6NqNDmTeJGfypdrm6ed5hO8Kg7LpTuZ+ei9m85JpZb+Vv6oH7N
7FndotHYz36bR2cx6Aowj6UfWj5reabc+j/bvK6aEQ6I0rV8E/ok2zKFYemyvAj6iLSTCcf6+fos
B9j1zAGm7g9IsO3lGzx21rCfCotlSb0pnAHjI3cBV/6ff9cus0MQgRX2CgO4wgJIeb57c/Li6guA
0SjtZpG3oXtbumX5Jsnqs60k+rP0SJY+O5vAqQcwK9mbEyr0kfJ4WTy/1n+8oo9NuX+uvWHvtaYv
34THKdgK7JRP0ZIgkH0hC/Z2h0L34fmFP99l2Sar4fIWqn2/bQHp7SIn3sp9pnzZ5RHP8//9Csq6
fGpy63GOrD82/7VfVv/V9nhtq9q2/+56sJUjwZ+ZhxCu3CoDHlNmgNx6G4TzMnDoHkTTUGehOulb
fCjI0zMvkE98sHWMQZ3XYhZXh7kB68OzTsRiVks8ttNrAShlaLqTtWBV57G6FoPbbU1zZirR6upa
DUtiNz0CMysSvFvJO5iKxS7SnIdmHcbVq4N58fPBy78qq4/P6VmXjc/X5F+nlEMm9j32g/JllEWz
dNdyS0+hL5kJnCd59+VFSvCME5gVXrs+gFbvy68EVjutcvMfrYNr/FFYiCjJdcuEa/AGUt13W3Ip
Im5YlyjZgTg41JBkwTeMqf4R98DdkTHZyHssC/nYk2V6glAua+Qp+1lM+tFLjHyrzuMpNSsEyrxu
LzsZjV5bwNmtUM9dR2X4GAEM8QUpPz/IC8onL7fo6cXChrHj4WsevDfM4twHZjlI7XuA59m2kG/E
szNQNdU5cN7z9+li1Nb9BPH+eRer3KEnTZdhJndzax1Y0IUkqQRewB/gkg1m4h7yo/IQcmtQTgx0
UUbN2jx0zORkC7xuvZtc5zABzCGfu4MeiUZxbPs5jmGP2dVjFRVrYUnOTdcenTBc6ktjpMZWXl/+
rsCOx4PQX2ejEFvVNK7yqT4frdwquu5XYkzxaixLlP6hkP+9QHt2HIoc+2X9MbFjeVrhSMPyAYz/
RsvtAna+KIYXBNnNPdC0+ihZO0Pc1Ufehb+qKM8fz1c+iWcf83wwDNC/M+iZ5uQ1awuCNLIYjoHD
SclH4NKDr1EI3FTcMvlk5GsdqsQeLeDBQYlvyH87c3nAs0d/PsnHC73098+b8Nwrt+Qh//9LMVcb
YS/9D2PnteOqsq3hJ0Iih1vn3Pbs3DdoRnLOPP35KM+16d1aWzo3JSqAbUyoGuMP5/lRL76MqN7n
4nNdbN0bxwDbDya0CDOIia7UmDsZj0UxRHzsfcolNnHY5Fa7b5LX/gurv78oxff8NMu475un9hJY
wImEIPYYvOjF/JXkCKFrcZuMGXIwS2/QP9BaIZ7st9Euq3xfXovh9013eoMGgEEaL77P48SVKmZ0
czG3DWNCykFBKVIBJjZNwsTPmYs7SlLUP81l798+H3uYOOc+Q9etZbsCnr4xyVKNS/R6M5JQP2zx
RfTyoNqqvBfTMjGpE1uiuB96mhaKKokgNK89CCDzYDFkroqtuZj/xrlt/owv+wbpc4NQB88wnpni
wdkABEh3oi7uPM54xDJ+6r9/+TFXskUgdfKnaaT4C+9X3vjdg2i/F5drgJIuoOnpP/CbBskNcaX8
+6bY+/6oApRT7ew8Xn2lgngwReYl3BdOiCB4iN65Y14Dig5RzONEtXN/dkqZ7u/ffrqS72SP+Z65
z2fuF7NoddS0IX/yn/tObN1Hic2vdbHT/aifRn39gK97SQqJjdp8UkakZsVzZZ49iH3/rW0eInrv
82yxORfi/5irYkvs9z+P+mk5I0aLgV8+6t/avhz1yyd50wMfo7my8WH0Tbc4Hs7kKorxvlYVN7wo
CKVAzoRGxOJ9CrPNxdw2JniCQr9jTFFrbN4HicetOPg89FOP2HR1D4QQKfj7FS1uFnGfzDfLfFP9
z7Z5N3HfiXH/1vb/PZQ7phO5PwtB+/UrG4c2prXTXFi8uObivpKd659iFf82/EvbfT0xHfb+CeI4
X8bcP6GLnJMidX/kxvGX4tEg1qBia35Hi2fIXBVb84RsHvyl7UtVjHNbBAPan0qJJEKUmRD5uDnJ
vTO9FZfwfVO0ivpIKJtldVIkG9XJHufHO2AqaONzXRonGrmoiyc/cyGPiJKRGPY9dOR6Rj0uxeOB
6D+SrBXKwH/paveHhikTQxBPlywfIWEi/rb6t8ftfClYYtE/j5kvg7nty+UiqqK396qYkIUN06uT
R33VWGo8LsX6NwJgQLgo6p+8ugs29ztenJS5uD9W57o4Xf+zKjrmW1dUPQIpfx/fov7lCKJtTCKw
E0rEbTQ/7O8T63u/+H/mPSu8Sli8JXuDwIg2RUg+rRznYWJfUYiJwVwVW1/GiYfo3Pbph4ueL7t0
TiGtR+0MKvBaQqXANUCMIFKuKSA5phdXjiNe/SgeXW4SJclOnJk8atNkN8rWokosYydu9vkfvd/7
n4KZn6YK81CxJf7eIGuJ6N0H3YNcqYXoiRYGyKSoaGV3o5OTjkHNRRku4ha9xynFFdCPali9iRv5
b1SrlL011tmkTiqSg2ma7CMkgmGJQ1oTRVmRrVzMddfwJPTPfGORT7rD1mhgQMYDeY58GKribXXV
PQrOtkECIJDRrhFnVfwvZQKVSS2ypzyEZyL45Or0B481ojv1PZ755fSLk/rpL7ovXe9nXaxZxOb9
Ng9ITo6OPqzFWRYfOxfiC8xVcWK/tN1XdaLnK5lzHim655+k+r66NLHWW2BjiFWcl7ovTRb2Ww0h
wLUKY5Yq1DMESLM9PpP0Giq5M81CpmfqdRxgnmoU4d1Ueo+BkmyV6RhyVCbn3CvrhRg1Nkm/k8Zc
X8ltAkiv67JFFXCri8JJbH1pOgA8FTBFpziyN3LgG+kaySAMl1nZr4lKghoerH2letUDnCxyzYjG
QjxPLNyLQvkUu/3ThGj/5iED+w3+TblCNa5HlYOqaEsQPEoi0hNljwpEaBbxt9CxUBbUm/MQooVg
AVvYqOT2t47hjte4qH7Cd9y1upK/9KmOq1bsfqQ5U/ISH/iD68kgxZPqqXVG47tDtJ7MruuRcFBq
1HG6buFVZflajmB6WZLnz6ocm0sUdYBXBch2ydlkC6ATSh5To0C/SZZXBRLBKEPl4LgxYiwu/dRD
KAkzgQ5HAT9StlVm5pdxiIqL2BJFkmUWumdpirAwQXgjC71VXiA/5A7du07ybFvLk5RfIhcadiQo
caymAPDCdlm5hVmI6rUM4VNzMRKVUTBc1UkGJsipO9bDVWYfQGqQXnMItteofg3tEFy7qYDoElxd
OfpAVlPai6Y8waQb3UVUuTKEzzSDbI3lXSvUsK8ymdBrLCnKcuh7jxUEHaHpAK2KTc5liqUoHrKL
oeuaixI1zsM4FWUCbM/k2oJdzYi5w1eTeKnkFq5oHdkZfcBsru9VdGHc30MUjJd7DTQHyr8W19y8
fxEYzgMqM8Gy8OsFuqfa2lIMfTUMVYrGG2D6TFP0g2kBdQbWqqxUU43qBVbwyGDgAJ47fn4qoNqd
qqmYq1yf2ygjhtohbWTCTcvVQzrqsbZUdE05iCIbvH8as7aQloMDy93xY4LNiBo8tS6AUdvs2/eo
S980UungwqH7c2/p8JlBJoJWyApUYtrxN+nOVz+N1PehikArIIjz5PUJsGt0sB5GhVyyMUTGsbDT
9qC2Yb2L4zC78BcoUP5r+VvVS1xcSayfZa19KlENOttB9NCZRQX1VSq/hS2JIwuxx7Woig5Soc/I
r6frsl+0GHcshml4qMSY8oVguab9yGDTZEnQbnlmrD7tbKQfVjzqR3GostKVi+X4O8hhOHUmyKJt
eOEUq/kb1F70x/fH6H7cUhvrh6qp16mMrM3SxWK59ZJHjApHgvZZxVrZ1I8QLapvcM/bC6Hjvahh
tFt/w7QOMlTSI9Y0jRBtlpZ/3Smyn2QbPS5cAwFqQ/shYjFtSjDoTuintaeyI6ycx6idiA4LJYs9
MpgRaDZOhapL9RaxTWUpquL0JLE8vaosMGHT+TH7HqBLMU30wq3Z/7n/nDhK3a2ZlXDOpvOH6jSI
vGRw8Kfnmuk7HeUUsSmKwhthuM91cbX1NRKSnxpFt+hpIHesugeAMyDwvG4BrgtLhbzgoaSWb2Xp
+bvW7Dw03v3iI883oj/s/HITq6g2FaNkEbCWbNzCiQfuKy/wTs1UdBG6J7bmbj91tG2MncyL55rh
GgpDeMz7BA/DqRBbok1nlY1lg4miWqgEFX6D/2Og2OU+et676TEH/P/sEtsd+ApZ2X49TN1kiNze
+ksuEw1cfvl2YrT4kCHL1eoU1xOPgrSjbtQwYFGkPAdTkSIwcRbVwXVRLAzcDvK6HBJcn7pzGeXy
xTxIbOGgd+TF15BHZufQJqri54WDJ8YgSQfrxQCKj7KU6P2yq6iKD65RHd1ZCIHfdxWf9mmPRNXX
TQ5A42vH9K2GPITseBsz8y3GnhTk0mjHx3oo4qPdBwBOFJQ3m4Q8o0y2Yh1lvvIo5353stXyR+or
8mNnZvKj6peXhgfshdw0TBdEB3n7tRr6X1ZZq0cTaMmLnXAokjn5OUbN4CUopFf4yN6D6NRz7+xm
oXkVfSCF1zGEum/pNLIvX6JO0Z8UN8ielWgvhvDOSR7lqoJ+efHLeDi1nhKf+6lA3E/tFnpUsmlW
44JnNmi8qSrGQDQlkePav+Wow73UJnYJcyl+SZwSHW1Fq5eiqrVVt9NwTV3luoEi/sI0mvYbNlZI
Fxm9ug4gVL5ULbYIMny97cSvfAEKlq/MxNV3PZaZ19zsn4DQNO9G/n20K/vVkOz6kOQB0kmm2rxX
I0AK2TLSKyI6aOn67R/PMut3IFvqagxxETcr90kBfIaGbd2B92Qr9Ov1iDUsfOF/mqBF/u380qYa
FqjYZDzlnVOu8WvLUZizsqdEMsxDFTcDmttt9qTCmP6G9ftCdErA2J5AYLzC5JXPosl0K/ILdpdv
RbVHTWKvOEO0FNUytPXrSJZO1MQRm04+y2i9qTCij94wgkvIDF87lmjFQIsuXVTYzPRM0D1sVmDx
kPVEWnZduJ11ED1t7TprXekMrjvcTkaXJw+CMcFLKxftEo5PcBBVK5BNYApBexRVEyMifCBV9ySq
ozR8t3nnX0RtaJMrz+v0qoXge9ze2/lBJ93ipJbPgQuN2Hexq+rS4grQZ43sRHvLnfo5Cmv5CFih
u6lqza0SoipfRPZJDBDt6CJucqlMLqJJFDoqR4EJgaFsVAxXM9xjE9O7ieEhdLRrqt+qKtvYjV1g
WFiukTHPj+ZgZceggSw3iQXnR0mmqJrCRmZWHlah0yI6bgbVg69YWIEPxhMKYfG7bBTOGt3MfCeq
cHSA1KvZS673SFJqLViCaZjSDu4CTT9QNWmPu7JcAxQv4ndQ1MkWOr61Ucl9vJuGdkxtyXjU/cQ6
55EBwGIaVg/y7wG05J5Xm3JmWqfgRsSWPRWjErtLIngV+N1/2uYhYsuQ6t9Fqyrbf9tfrQHANGb4
UPZjdemlArh0ZiN9B6pL5030O5XdZ73vzJfK6tEHStXslPiaibJxEYOI68bXtrBvYmivxacy0Jy3
skrllV2GxjnOHQxYyhK1FHRhn6Ej/ZQQv1qH2dIGNnSSc24quw+/NwoAMUOzqwdHb7yDZFrRNoh9
+RFVlXIhDm+Nb3LuVD8b8kbAiPQQHcZB2xGzzVHdzY2bY6I5zu1uIWyppIsoKTOUcdGoOuU8U09m
7q9aVw0PJeLkfzvuY0R3PrfCIwH8jIz/Sh49OVyJfh/c40kcLbRsGs0COmFh6ft7VXSrjhL1G27t
4D7SU9SboUfGVjY7uNvzIQxLP5rAyw+Wb0jrWMlUbKk6a2eA993jdVOdFE23NmaUDNcBH5dVW8vV
M3ejDPTHtj6YO9/Q5pH+VM6T3UVMSfvM2NwezTrTf8JJRCxS5znP1cdNm0QWJBVvXJdFUV5CtS53
ulZ0h8CuDdx93RxbgsZCHwuwKg8+mJlqjiyW27rvodc/R4Eu/ZZAWt4/KEkVpOIy49cQd999SbLe
FLNKUDtWxkffRBucKYr3AIXa3iaTqLgsufGxjUNjSzggfrChAoFxrgziZzzITHf033kAf0A+lH6p
Hj7IoJOYYTMJjzxb/52gjKw27ZOHNUdVf2sbMMvoFFdPTs2asGkL5QHcRgM8B4cleFfWiuCa6+5U
VcODqrcmSQM5xi1OaZKj2LKskhQgEgjnJkLWBf+ab4rVOU9p7LwpQyid9dZxOAfI95Z+XB5EtdFQ
nkutsNmrYYswlcK8bN/kQN2yynaePQjpi6Lz5XNb5O5zUI7vquGpF1EbJwS4pRoPYqijWMdAMdyr
qPmtt63jPP6mZ6r77I7kEjOjesw1y3p2t72bWO8hr8pt3cv11qo77yNTt2VXmh85iCwsc4py13ld
9obN3bI1Avsb68gTJg/ZpXQlxPM9yBtN6yuLe9vUEWRknHHWnZgs/Raxo4GbCOE1LdB+C7tDAzE1
3/Ka53lApZXaqjAbY9NhKXhppoILY1hVeCOvRFV0kLDNLtWI2xaW1UfATnyy1xSgGzAcXRC7yy7a
VJhI8R5tSTunVjF+Iwrw1uTB8DEEE9Cjhs+BDhSSe7H6Fo7d8NGXgbHsp/Zgav/v8TaSS/N413Y5
DvC0ZeXZCL79c/y5/X8d/7/Hi89Viw7mtqOv9dQIlx0L9lveDeVNtXR1a05tyGWUN9GRsvi9t4kh
CEVWt3xq+7Ivb07krCRnG6q8E0VhTGxLp6jkDVdG8rdNxj7aSfXNPEx09qHjLMoSvoGXP0hJbUCY
hPPVK2XnrS3u9VWLjs0q6ZXsQRS9zv+VtS/qQqmKtepH8skrIOLxkBIVFNrlUz0VompqEqT7ez0p
Vi3LNbQe/+kV7XNV7CHa0LY7pgGAtrnpfqS5HvPQG3v7Ied0fW+x/0CRzHmP4DNxUeXp3nHhkqq9
9W0wW+e7hgAd0UKnezBsG8PRCL2VLJYDsq+wiSEe76tc2miqM76iyNBtG44qBE9foGXtxWf4CXC+
tqiNM07YzsVtFBJd07Exr3hQOWvP4EYMXAc0baNWdX9QSx/N7slwRzjq3M11DD+DnMviS3SIokWr
e20DsoKJ3lp7PdZzxHVq95ZYkXRDILpZqTsHG7FoHNF00dCOQYTc0hdMQeDFhH25lYqk3bL4QxZf
+1Po9QcSI91rEOIEHzV1+xBUrbKTwzrZu32sX3xPxRNDyseX2I//ADpM/rCzjx38QdJ11LGw/r3h
J7PV+sa7FFlV3bKp0GSmh36GXOI0QFMnKlIFZMOo84sSw4tHMlled07WXMR4MQyDpzWmkQMGaIjT
RJMnO5B5vGTb6OYh1oGvWhVfER3CIMLAGE1r5H6DD1p5Mbwm2hZQa85RAqlC6/XxZNkgi2HHm0cr
6YJ9hpTx0dEDY0/YIzs4w9gdkqLv95Ic5MdEyzD2cdvgFFUuEk+dZZ+ifMDrtSRIEjSRuwnrWsaB
QS43tpP1EF0RXUYAqr2Sn8jXcWg1Nxe1J3SDwQ7yxAENVLTt49hg9YO5c/8UGMgjN/qibXyCUl4m
P1fkoJd+L2svvW2j5Y3u6SveM+2iCIb+7OJDhQR1Gq+KwQ9QwkI/jncThA83Hn9Elb128SN7I3td
oWsTTFz7MXgES/onMOXxhxRpPwj8Qi83PALlnq1ukpqXs9vp23Y6gh3i3wEOLMfioWdBZQ6IdAIx
+ZGBS1Qb/bsD1oAlYNId0UbtryVG6pMa/4joWnl2jKFBCpk7gJVRvksqBSEZxPv6S4haC5Pyfpfq
UvDkSo51sRTYtMII3tdbKHeG2+3auBvedJO1k6J4T3bGnaIMaYZsgNy/BQAA117etTuxlxpG+1Lr
lENqKd2KWGJ2gBEUslSdkMGGgyGHWy/uTfqAIKIYIrY+NZpTj2j82jMP7xOhT8gHzMcRbUVhw0Mj
gbdMcAy8GHmNlWMtNS8NBpaH3pUT5Cs4JQl628QtO5geUxVFO2c91Bk+l1NV1QdIS7qR7UXVjUtl
ATsxXGDyAEnOtFgUTIWa+vg95fqQH3snKnCwYEsU8xixJdpwGmd0pQJR6lLQWP+P/UYEo3II6v91
bFH99NEWPgJ7ZkKLT23zLuLz+yAfD0n8Vg2+/8Qz111koWXsVRduRZtqj7JjuVut86XlmPI3W04W
Xs0i24ma2EnXnMe6SZyzYUg7pIvGi9NUUArrtH5te6tYaJ3lfa896QlCkfNLV5RNavM4QAd86Smp
GjAAUd4mCf8QzHhAHST8UQRlyGunqt8mu/tlZDT5mTj3UUbE/QxRoDinSuFvkDMdF5EuF+e5Q/Qy
wfo7TseSJ6utpdy8AJHBuXk6gthFDJyrrdlbC6sryVn+50O+HFrqI/hCqvsSg1FFMHP6kPkAohp3
8o7kV3hY2Z1knZrew4AI61AcX6TWh0KiWlcdJcdrbE5PXyUDYaD79r0Npi+WSrG9swgVnC0Z45JQ
Rur/Xp3acOruzsFUiDYgmMoaXzSyIFPv3CHGibailJON3uEKIKq1qaXrAFmYVRMOhPeL8kcAccHJ
5PJd8Qbob20+vFg5i/ZyqNzHdEzbFVCx9qY2IWqYVp882BqiKiEibufBaLtdBqoWBccAzD62VXsj
dtAEmZ7inSUHlzSWi03CWvcqo7VLxIDodWyUEoH1LHnm2/lLYt72a2SigGKMuv6Bp+ibW8Xmz9xw
DzKBTA8lHHhNURkxlX7O8tpEvo8gAwmN5k8/OCc3TbOfWhV+l3Si1DwtAdCDGjKMFjcsHakFA0nP
ZEy6Z7fsKjTNWUCI3t7y86OfQAUUvSkWnie3HauF6A1jP8HzEk050TvUZnwpJf0jmo5ExiN9iMvi
UfSFuk3MCaEl5uTBQ17L0iXESYhtzxiDB7ElCjnx3kdVLvZzk9jCDdVfhfj43Peae2UrsbYhiaiF
aLMqH7lJu4J3ijjoch43f47cJedKz8yDO6qMHUNcqWAiPfaRk5MickmeKLFydOxGOcrwqOCsB8o2
HpGKER2i6G1Ug5bSNKaUpKHYzPsorvQzH3OU7f5zmE9DDCuEQyYOPh+txaZj2VpDvrofV3S7cchH
fBo5mpK0xA5LX2mmAxFsOrzUlVAEYbB+2lF03D9SfEE/kd2No+sv9zZNfIP5wwcn4hJ0rUbeV369
+tffNI/+e1zlV+Kh23D/DtNZEFufvuz05e7fSfTcP7TJk4cQYVeo4lujtuVjNg0TA1y9JMwjNkWP
KAZx+sWmbjdIN3Q/HDJCZ6npNsw2sFPrq3MVBcWyxMDCC6CaeVX63ciqAQ09MI2tvDd9d9xaTvMb
WO6wihFWlIOfrRphHamb+FE46IM5XbP34/pXmbjOhjnT0UbCNCjUYKWYwyRl6/w0JSyyw2YhlTzI
EZrVkcO3HWKMFe5Wdhm9sM7cQcJ71qvWWbTcduh6DE+lWwAubp4Vr+dg0PxQxI4urVydrBD+ZQHq
iYDOOia6lenqdz/rThJZzyHDEnFAgiGfEn6ZRNIhgu+7g0fMMtWJjoGk3Mo6kq5yyJI3x8/oWrhH
nbkI9nJTU9e30KTi6HxvUzBxWYxZl+znvTwieaukRHIJ31TpKjrgoH2vRxhXRd1C5Rwfq+KxivXu
2jERqq0SLfSUJXk3AhlBvCzki3jPUo7JCg452B4UjYWyQ90veqimugPe0IgvrdLjADYVQ+zeyg4e
f5IdLa8zQP1TZESLl3DM+o2aoTUm2lIUGLYjLmsETP9pa0YmEkiaqtsCF73MNtyHZCqQo3Byq7jW
JnJNcY0uTs8c5jpORRBr+c4erGEhqjxBtGuIGgWEoereNLdXpv4aGLV2EE22VKjokvUjdqFVthZt
otBUVyVNhGajGPKpA8U8bajuHyyaDTUjvztk6V58sGhz/W5hOrW2qoeSjPX0JUVnEMnp0TARIJya
DMLqF8uSVp3nh7csX2cQgq+1ogQ3cuZ/+qBw952inREij089ZlVXUdgjWv/IWhmbuS0e2hQTN5T5
I1kKJSiNrobndXOIjMi4Euw37vs2gbkeMxf3I7+ucNGyWbS5MR5Do5Hb23sdh6RiU2axvgTnS7+f
G+pxmjyHlf0wOswO2rEgV1Q0+tVxIunBCI7eVNGC8G/RG+V7Q9TyMOjxtCyE74P7H8CMeVwfoXIU
jzx6xYEsOTPxrgiuGN41lzwbVvcraswDD6xxvUAVuXrIysS76QTJbmqYPeau1x/FMFEwJVMX2ALl
O1EVYxVU1ldGAXJc7CXaYFTEUBKiM2u4funInnONU825oss9HjSt+fDcEpWQqV21khYnqXDhhjbM
fzEMBcw9mXv/LEYw87vKgaIdg5HrLxuCeid5jnmFLGpdcRAr1opv42XQj9ZVdCg14p5yTnJGVEUH
gin6pYiZMOK8IaEc69ekkjVt2QY8f6PWOM1jfWKnmJlV1jZWi3BjDyAmkLP0bzlsiBX2LNFas1BG
W1p14W40R0M5HP2WG1LPwU2vK7ihWkT8oCceamsxpkKTl4komLuMuGXh5qmOPbON3MMOT8IsxJ2U
+lyEh/9uTVX09V7TGi8/vDUc8HeTtYqLOfRBbGHXnJC/PtQTS6iZIIxiSxSdAEpOBYtagJOiEena
ZuuoZLz7EMGXbHjy78CrCectM+0u32R1JMxSs4qdiA9zwRwZqoOoJ4L10OrJqz4Rj5qJSVNOXwFv
IphHpuAfGQXCbqhBEhRAd/cgCrWo+xGDo3LS3/jPpho7P4NIRQOjSpF9FN1tO8IQFZshsjNI/kch
aQ6E80naobJ3P2P2gAVJhM5IaJukEMVZvHcj9nKcojJbtE+wO4BhBn1BX0uDJkGxa34Pjf7LRS0i
zoptj/3XylAePXwdD1nTvlmc1mOAHdimVvQPf9CddT+haiMOkzlHnjjJWvze+WyLLfEPkMPy17rH
uZJwSTvKjboqI0/f1Ri1HUwty/cmi4SoCMuFJDfbTjefY361YfQw9CF1yPzDXAJKyZzcRpB+lIxV
WEJinkhp6YS4tqY/S2wliDasC2RBeO+2yqFC2cIrTBJdWo4SXxT3p08nBooy5810KiQULWUpSYlL
vJ+AW+EbP/XEl9aaccq6sj9UvtndC00P+oOrTmcuGT4SRS0OUH6Lg5MWiI6LzdR2WmUtNoX1qtgS
RWS5BWgnBzWMCTufTXYsuVZA0GHS8a8XVu5Y6T5IEAKYOKLTzxSF+MFztUk0lGUUfDPdicM0ThhF
cToywTkVm/VIwCtNrGE1/zPiOp2rYstROuytIPDy8M7QCaTQJtjfXBiN7m8b3ThGE/ZeXAeiCKZq
R4pjMwbVSTTlroG5g2czGxG2Bq1wNDCllv+3zbJvsVKVuI9qKRywiTV237QatdtHiHxBkuecTvoQ
hY6NgShENQxQIVYC6U/JlLI7YgxZL8bKanFFkcL+aNnZSsOmq876YeElWOv6+FOvZLtgFaPK7pbY
zy8n7p+UfBLWZT6Cb2yG4RxU+oHU+VpNWnij0TnJCn+BRhmJ0jH3TyZYmLPnNkvy7dWiG5JLovCK
SJ3CWDmorB7lol7yyMhJoRNZzItmj9zAtLQd5Rvse3U3djgImTaetNZrXdbpRicJA4q9afFiqbxN
UGNEqacLqU3IjwATXPHC5aERPuiqYi4HZZDWrlRjC9OqG7T/kacbnzU93qd5TvwOS6Kg0t+LrsCz
cIg3yC8FawOiX1Y3J98r5QUvR5jJfpatKggZfnNC+BU8SUhKV5JJvXohQRW4VEtE2YJNV0we0bUG
CpcQBcnp5ZirHf7GdrXKkaiobGKNbf+nsjgxdutglcL+Y+ucvCEKlwEGW24ayuiaYlEaKISrWxnh
Wy1EHR/TzKL9E7owsmWQVMt+NOyti9aNlNe7WvU5CejQBbrJmdZ9uOJVp4OL6V4cewpdYgTJfKz6
ZfHqnp4tioJ2jGXu02irSQNEYAm8f9NJW2YU45L84weTZ39tD/D3c8mM0CYCpmOPzD11uDk28mjA
N/nhXuoMu8i+9Ugg7ch4yifAtLhn2DgwyCl/dA5LF8584yEYbHu2jNdWo6M5BevJl/7ULt4yZX+e
riA1NOtz7I+/DTqXacWLsmCRLVnuJVObn0WCOpLKLbpUuhazpqEj3+hbOObIob4iIHrKogoHXBOe
GAzuVUw4QdMhhY+RHC/NepIUQWt50av1q8v7YoXK6wJfZvxBE1I4Np9lFk6AJsTYLkHlDCh6Geem
kDaJV7m3AcX1sbB/5DGuep7sfR9aaVPbLAQ7pV1NE8DW1PwjWLmN4fi/JHRYF1mPN7HSj29OQcCC
AKQi/bawSETXSAv2mkIkzwnlG4oL9lIb4pXrt0+DYm8wwgU+4gPFknSZbCsrJCn6GRVKsxmLvlkN
fpxvJPvFl9J0YYSJuy7jlPhMm24MU8pOo88Bu5rIYKAoD14f1khTDvtG/s7K3186g9Wum/KxirBq
LfHrIp6/Np38Xalb5FkQSLI1TI/r9gVErobYUegvcfFMFswGleWI/urCwTB1UQ99sggtf2fokrxo
kewyQ/0FIbFCBySJzFfM/KiQV2mI+4qNYqisNDtF8wz6hlfPab+7XlEi6pT9Cse3UY0QX4v9n4Bz
k1WlPmOh+NyClyTrglpqd3SQTJ1yG3Xf2Ctibf3QWITMAAGbrvqH8A0SJuZ72BmXrCdpHzsnXWVY
onRnTWb2zzM9XLe4Dtd5dXLHBgPZdNhiz2viLpv6u+EHztnEq5+itPlQGgzl5Xq46iEz/2ac5Hoz
AoFYo5Po03lCp4hMNmCGETb0uCaWZdYgCBZ+bzlJizLHFFjSpH3eM8nydaVY1lvOvbyKLQL+WAoc
tXxTJoZ7w9uwXpPaCZd9YT2bfbLS0oYHgYQMbRy/4XEfrxSHhHdV1sGiqpJX8KKQHGvW0H0U4JcE
etMsMRKefGJBRvfrSopfEPO/IZ1mL6rX1kSBrggiePfd3g7UX5kU/UoC9WdVaJgFlijzy6yhiHBv
064ZNnZCsiBQwLLbMTgif/DeFKKgfYLYXzdkj3JYXIopUJUOUyL2t1ZZWC90fGEfqGzV6gt078p1
L5kT3Tl/aP1wEWQm0ZIJqFt4/T5TeCkkYIRMxPvQeuGpaXrLUNmXSfBgAcRY5HF2SaLsT6JZ+6Iw
v1cBC69ev/p2nKx0Od4BVCEe5Nb4tXQuvHq7O9S4mXlIVa8KEOjrRgtR5OnaaGVKuNGrUj0sJCPt
V64m/bRRNvLdFiB6oK11TKXU2jK3Q18+YfNGGjrRt0QBtsZIJNNPn9Ne3ui4em9s3wQ/DGYlMLjM
pOzNkbPw0C493540xL61mo/aePwyjHW8Qn/myS/Hn1lvvqrZcGvNpZqYxcb0+vOINGdkojxX4T+p
mOY5Q8bazip0BjOVjJpe7SPXBaZtbrtAWtkBXvfvQ5B/OF78ZObNqTfBNMrdi1/HuwoMTtRzTYR1
tUGSDWma9uQjHAigDWG0MjZWUc4KXCpXWsn9iaq8Ee+KKusI4g5oxqEPjWgA3hWe8THU/Qfe1MnC
iqXnykbIpg7U9yqJfnbI6WlF/w6/7DewXXCx2nZsg32jJ08DNPJlLGff8gbx8gAdpjYCUc35eNQx
EdtmpAHA/GnEjqpxSwISMbVq7zXNDU8jPARt4uNdbf2u9AppCt6weGxj9Z7qSP4ioLyQ9A7LSzlF
tik+qXV6i5DmWShjZ6x1x9n2prN/TyoE+lAb2me9UaO3HwGWH4BH+Pho4sZ+xBQju8AbBsJnIZuu
ckfmLpEdosK18VNO6lMkd28NX4ql32sACAOlz/jFKaUjT75HwGX5omksTr13UXCmzwx1W4fdrs/c
TbWrunRTcVp4SLDyJ3fYL8jtBcz/O6SArfwSEKXa1fipyRXGYr1zijK0PhstIp+SbrqAu7ez3d9x
jIVyBD4t7ctXs6lPqlNfGzte4udwy2vvw0hYN0Ihw7qhi98tOPXok2btktQMLg861p8j1wYZAWTj
U6YNpdIxo+nXtiYDMG62OuuMvcNqOUsuWI/+H13ntdyqsq3hJ6KK0KRboWhJlnO6oexpmxya1MDT
nw/Nvdeq2lXnxmUhhGwJmjH+8YeGOiDRwaq4XPpXpwNUnnNvXOHDc8nTsV1JF0dAXUA4soroqXLy
n7obm1XR5Wot/Z7ESESHTawfBt1/cC2KyCnGObuMhqPVUmXXffjRd1x3c29uHcy83XY4W6B3OKdk
ayzuHC1nGipDrEThTmG5+4oHIUSnCAjNAjtsBosP2eVjJPJkZkE3inVvuj6Cf89bDakq1sVjW+AR
NWSavjUtPBvaJnkgAL4L8bbnBkclee9/62PfnwyMyOjG7L0Xdk+amLDd9PsP0eE0PmkJvJf+o2n9
bTRgKdomZBT7mb/OgQgaBhw5xPh1qWtcPBRhUqSBjEAEel0vQKyzfTEP3oGQyVc3wbyHO3g/1N9G
R208KS7PCn+dNDkJrSJhTuGhmHK6yOTBYPlZo06C1UR+z5zIU5RUv4SMxith9IyVrOew9QgqKb8M
nOu8uUElYZAIFiYe+ZzluY/k0aFYjLrydvAZGpIvgtXVGQHRC7X2i8fQIrCjJSvCHP9MNh1A5g3j
redzq3Gmdeb1S8Igd3OHAKm0xUdVvmam5OpQgdPM+sUeipFiPM9WwqMGc3J4G1HyO4Bnd0e7Whyy
7BG/t1E925XaGKY9UlgRmpG4eDs4/Z2mxvqQaNmdFVGQk0lbmna5s0CmpJwVBW087BBpW61TrAGE
np04+sLfCu/UDM5ebEiuAE4a7RfQ7zOpskPoWCPJwB3TytuixsYMi3uxymHb7mc7atYtjpi+SoN0
ts9N78NN7X9s7Yao5VNCMGsJCI3hI9y7rN4gZbxLByG2einfMVm46csZx+dqsWj+kILg6tE3EOtX
8XMtXCohOFAeIMFK6hF1Z5VgMwkFvfR2kJZsoiFdFaQO4h5nQhVif6Y9FpCDmshsd8ytsKYnU3dO
MuUKjPmEM0GoBFPJH9sNh3Xe4ThcbGLD2SXO+DGPNzBnnnMYqStyQeSmMPiciBK/RYkBbWSmX3fQ
KnXTAsHbrxrOfAu3LcA95M1sj5qxdQg8Wvm29igqsR0wuF0WqWqFDypSqAkC9W5xlyP9I2Nh06wj
1oHvQ2x9mY42bUNzwCwZCSmOhrSneY69HRWh7XP2VxraAQoTYhNj9CvU+F0S45GUWb+W05UrZwTu
t3FNYt0EQrSxFzT1+8TTTVzl3HVGyulK8zlLXNv8BHD5IUO5Pg4ZU2uTwf1EVFFmGg8Y9hVrqDII
KC1jrWeVvbxgk4ARr02Twb6X7YSNL60xjnvXGDzqgLQOsJprcU/p3lJDYkfdHbWEs61qxKrN6+c0
L5EjOTcYY67nivpZdT6pvoAUKyePd4rEcVw751sHCnstvifD/1MXc7qGyFZzmvb3bqne3Vb9wUl0
P09T4JjGRzUmNm7JCotexBfh2Nj4k6gyYA6i1+JxyNz7vvWQZaTFefB6BihSZ5Dtv6d2R6J9YT2F
3UMvdKy68RAlQYzEHd0N12NcnnNbnIThcOlGHXlOzDEa3b3UdB1DVap1nOh3BI48mwOpmH5fbqN4
eohDe4AL6N4zUCHAJQ3xbJ7fPP/BczRIIubixVd0Y9B1KQU2BSb2ddE6Nav1hIstMeeroemZN8Q7
rS7PZf6MbZ7PsDPcc04GTR1bmzE16MQGg13NpNxopmMF3k0bYdgJ6Ad3gWxwv4dzUrobJfU3Lc8Z
tfTmLhzx3BtDwvBybNCk2wfR0P2JJdR72zpQX7RlToGh3JVNVUn3pS56dqCStnEdzkmpSvzAqAaH
tyEPIfe1IISbW0rLCDwv/Z7c+C1mTjlNfRFoA96AqW9OB3d6rUSSb0JzlwsG0iU6VDSo0cYhB6YS
/VtWRgtCTecfpnxrvtME3BCYlTQGSCt5ddouRUQ6OdnzOHL3tkn13taKkmNwOsaELePhmJBo3/Xx
UP6uQzIysri+7aJ4axEksvWn8Vhn5leuIdiNU5zfF78h2f2BkfTMQLzaanBUVpIrfuNrLr2hz6Wk
VHtbTlsfF+BpAm6HzyXXYRbhzlYhC5QoEXKmWmmL9i8PwUKS5LsK85PuapiapzXJQqHN6Clp9zEG
GytIS+6qqcxvZWE7lT8bjlvuosr4cA1t784j+IkPm8eqv6sKq1P8ur/xm/mkolZbaca3M5bDOPtm
WUAaLC4E86WJiXC9G7mbcikiOCw/ocRA/R5+ybe8DX0ilhPWKIOg82JwX3xjPE4NZiT4zJElbzWX
oRGfJV8Wlij3SeabO22JXI7r6ZTbOq7vSdlvk4Q+Taf2r2v1wjUKDQRS/bIcOpsmmna8jil4H2F8
Gx+IFXrODFNbk4C1e0FIGq6UDGEPffvjq/SsV7DtJ7foqTYhptozjDOiq5FOHPPMp01liQotCl6u
TUi2YL2ygV7zrjvmhzTgUhVwJgBsHyo+vFWprHstz4AMhfU2MLc0IjWsSf9Z/FT86BTb4imanb2R
U6CLiFA+VicqAJz26GE9E+9W2VsQjXESBrC68+Povv5h4Q2Z/CiUlWM83OeCTs1p0NOkilgUob/F
DUENk1mRB6WeMCDNt3C47lJ3ODFWQOin5bcij7o1TeBJLc6tk/VofEal9+n27Uurc2Jm9gvZF4+m
U65FRE4hEcC4gBMkO920DVcLsi4Y4vvW0t/6zv7S3AFcGaZba5Fdl+qAMSn3f3dOLBQTw0H2t5nE
B5wFABrcYt5svIdL8+pp0WnGqRBL7VNmOjPAXfunluNWutpLTiTxyo0tFaiKwlu3YTOEnC1UMX1Z
+UjFhb6yRX5Thd1XKZBQxP2MKSX0p6Z/dHNxtAqnDUytp6Yqod/rGFSPqaatxZLP2/vGBik4UfRp
9Scu4j3GFTdNEm/1zP6OvQacqmEKSJIqUYrJzpzq28whULSR+aEeiEzt9XoDK/wzM1rooiYJ3Xay
STMGz2kH/y0sMQ62N/wJxz6+uEkJSVidSs3A38kx4hWix1BZD2GHhCIMf+dSezKJEhqdKn7Ssg88
E0t7NgMt0mFjKfN2wntsbXXGH7fvDqafPFaKyToKwO8uXD7sOP+YjOE1K9FVk7aA+1XF/5yo2ylT
5yqFnhdGn5QQnwSrxiu3GrZ2PX309aLL07mRa4UPI3Cu8B43YdtRmy9I5bhjihevrQloVk9MAuBN
0IT4w7dJpMja8lTkxClV9kPhKcEEXXufI3XSJRbSfnk2WcKF6+26qvKCQmFyV3abRCVvSd6I4Ffa
9R/byr/CuoZraVb3BW6NnVuwuDgNaUt2hz3ecS7VJiQ/HpYTWm2jPqIzejS1AXI6yl9UFvtJYUsY
kw2apjqgXl8OnI1wzmdhrXVmqnhwRWhBShXoQTePKUmJSbadI/eIgvLTEfIjn+fLgM8XYzXnzBXy
6mS4tWn92i8rOJhetDObNHBVD+FYIy0qnW8RL93gWjvvpG1tbOwNuP8Y5FHmgWdydQ2zPuzJdMBF
Hxr46PWYrPNP1Zb/MLqANy54ysqiouMsLs9W/tKLbE2A6l0Td2/xwAh8OQXniYgpiCX6NnI4UdBP
3M55uAMRfwvd7hbk9hJilE+XgA4tl8aGFKJjLorHLjbfi9ERNHoxZS16Ks/H5Ul03BjL5PFKFYh0
QBnA43pPN/ZIqPZb3aV/6H6fUIF2B2zzyVSewzW6lze7PjV1+E55AB8jpkQJAepPGoOcxiBspZ/s
bOMV5h6WEbBeOlmUDDIiH1I7VW6t3dJrvo4F2O7cu1vysst1ZTuKnn70t8WMFc0s8mxfNuey0hgQ
cICNl2l/6HtXE1oIkYTefpw1dJMFlpWEZEWjF90MiaJpxDmB2b4W1KlNbPFk76a2MG60nAmWRInA
JMKlUfNiHXmGsZsmXx6QxyWrZiKDaTSs4kGbWkzj3azdXR/+3YYNfcp12ebh2kXCgRF/bXKv6ggb
d4uKLIMl/Wl880SCGTcBFo47ToH0p0PlIklH5PThgCMbAv6pa/Xanv9nOxsUqr0IQfowsae1eZnz
pt0NVOiN4h42NACQSfdIvvBn3+WLsou7z6ypgzAGf+eGvy6ZncGUG5/wyLjXtNDdUl1E5Bzn71qP
oWplUdo7yvgJS4+Lhgq7CMMvKxV9AETkrbENEL6FibNe8j85LEuevEnUUrLF2jF24fCF7p/YN/8M
LfTtiUU47MMDTswYpINYdb756meYftvbetLOcnm7ZJnAWA70KYXzve+94J+H7WFJssRcBsOUnmbd
eSjqS52KYZXm6rGMmD7nnndoagGk6V4yEzW56303o42JfyTvJju/T5fRga8VwIZjcxR6pIK2sbgi
fFLgUZXdkI9RrmUkR2b43ZriWnFZW4dyEATq2HRveyuKBWYTMDt0B0cCw63xRM0sF4fGqNmkdn1p
0uFtLJagxTEddqFV/Kpkbs8dThsR8LZu0ylbkc8NdrKYD1jWxo/1t2Ryz370a7YWM9mGPDSPhrNO
vJLlMX0s1EtoJbgLefRocWRFKyTWq7HDy2GsxsDzU3pn11YrZqq7NNGN18xntcY7lu4WiGUsyIcy
kqPoQV+cQdzSYz85evHaFl6+0RqRQLSI3vAYQcLumTvUTHoA0YNlcCEdusQOgRwCUvXBAntuBhOx
usl3bC7T1lkjGNLOsh1BprzKPFrMwra653zOKPkLBVQZDgxXsFBB4s7EXXUjPZxG7pJX5l6QOY6B
oml4MnIMAXULy5ehqqFVAVjZ9XeWSrxfSrXPJ3BmI7f9gykOXdH1qyliMNXOgE+um332gHzcbSpt
VUJ6aPMqPkTpsBTQ5ruNxGUFWhlhdzI2d3pRMFgx7a9qGT2FHxKEJTAyjdq1O7VgltBkm5sIaWBP
MXIfOpyVZQXY2evoTobbAX1dAEel3viljUv6xNjDWRJregnil8y9Yl7GCYMzQrZrYlwqKO9WY5P1
95LM9HVLvNFiyH8Elz9HtgzyHtxmxFHDUMCa1FL1IR0kjh/cEWIpwkD2iX7ulL4tqClXk4tyOplJ
LBf6xa+FtRN6L7c4RB5mmborJys3sUlgyxxxc4gi0R4VeHvmQXBPs/HFKSGZ6t0zUzO+/3KG+gMi
GyZtepNXwOr0rfjUpg7RK8MWLwZcJGSZnDqX+alsAO1ra9QQxeIHmfvFZu4sbsaqfcOiZ1PaS/1Z
IY2bh4OdsZLmSfVSOrO1d80KNrOophvRLjOhBjoN8Rtw+Nysoa7NyRNHu7ERMaeFpgQC7BYgkAuN
NsuxX4q8KQLXKMMAy5USLieq1zoNiGwrMYBaLslLPvIW2cQlbOWNHQghljwFebJF+to5fLah0Tn7
NMkgMHHZI/N5aRz+Y2nzluiJQGIih2WNkYzjDa+2b0MszooTVp/jMarudSAUzqhyFfKtbOKsxe67
bWj3eG+jnrYEjQxMnamyXGY9G8erqyCNhr2gcSdeuCBitRfljmGxhUfM1h/OVUx4C1rZT90R3UNh
hpshnV4thepycIfnNkTrCQ2o2ZUE0bBEd5cxmdlJ+xWkBAHrRF+15fRr1+tvImaoAIe+iTFKNAGb
O/U3/s18RFN6N+i9Rvi0hwJm8IjdKBEmyBo+rQlCZxI20pOwWXIm2yF2a1xIqP7rs5g6lpuxNA8Y
lVQzZYXNOSdq43uM7E/d/B3G+RvrGcItMAq35d3cOjrOOCE4dPiJ+RavFqaz1XMUFIwMca9pEZmA
e2hquFXMmB1SfNJ42LSx9u43wtv0RkPgWpJVZyZ/7iafPdLxBDMdxl6BblDp0Ocg7qVipa/dYewj
AjwxsjW37UNqhdONE+rMNmh9RAklx42qcavhBQ8P+bHTcn3beHd4XFAY6tPLMBr7udVBhcfmuRuY
iDiqC8yobINR+QaFYj7z10fnuO3ec4cRmfVrDsmdR7dPE8xdcRhGqEa0A/3IADr2NWr2fYNu/BKR
R6JVhFkT7rRWrfbdVMO7FZHrlYfnrIdbKfpv5QHo1ykQPOzKpw5QgLw3H9/f0gH8sJ6HkPYwxb1h
g0DnU1vUa7E7HUeX6IIiTe81UeOeb0+ccnNdrSqoKGtjoOdzF0/8ti5/dEt9dYNOxeKovcHas1tM
t1WVf8HdIL0S91PmvXTGpts88B+lnFVxCvxi57sYC1zIhutMS/eFTqBzE1p3svXTm6rl3LbkOuJD
Xk21Dz2QIbghfXsTd0rd1t7Ggj279kZB2kb/OU3VhTtsShVsrUSNfK6pSngg9XZKF8FuR99BaBsE
+bn+ThFZ0Sqkj6buh0EsgV7jyk74DeAkj6r+Ujooc7U/YO3qQ4v2TF91rJ3E7dAyZpvH8o/rLt4s
gtaoaSHWDXwrhj7vIn9uL8nywwZ9K2DS3lw3Obkkygjkoc4c/tt2iaAJx30B/RFOrslaSrC6p/m4
+DfDtK4l63BYG09pn6ScB/pri73E2jBNN4isvec49lrM/muUxAKVG5h21RZq04Q0MoVCB5GumrGS
Bzm2T4NbzzsztZLN0OS3I5QxZsdM56wmlzsuHoKNvT7DR3hkVsskjhKONRaVPjYVoMMbq2n726H2
HvKSD7Sc81VRG81t53c1Gd5bj5u+V+PJ0jHewHXs0oQTID8wYxePX6o3cBF3GcunvfFiOTAL6/aj
lji5oOiiFCo2fuNeCiZi63oWbUDRugmRDg6MWPHMWYI21E/aTOvQGTriC2+yph+3GH/DXAxv/Tk6
Rw69Cm3ZNjPrOFBaBh5jqBuD/AGKnPGHJRfzKNe7M6zmXvYZMIwTveQT80/BfSnCQbrRpt+R/OA0
tIzbxLaGdVcW0VbLSUaQhvfr2nA0i+5l7IZwJbBBDtxJD9x2Yn225m8xevvGIiY7/XUdTtC5yP/I
EW2t7nbUfhohRuUUHZVVPzcZZIqOk8tsn9BxHP0Ghk8UxpswaXDx6M2V64s/i+KEQhx3ktY3rSA0
3ZMJ8zpn/rIZIufgQ/m5Qaj4bCwx41GtMW2v+ABc8d3miC3REVWAr9sx9DC1SfMn32FObbpkFOEF
cuNU02WwmB7YInyP72CgsKoEoZo3vQl1f2jOU5/lO2gZh2kIL8SFIH0Bi8iMEaqOyzGjaXotSvun
mcezEP2FKhXb4viYhezB2alBCGq3meg5u5fqjDnKxUljQTnbFiAn1l7a3cEYyUEvxkdtmo1zDxfI
hAe8rZJ90VDidr71Y2ZWvyqd9lWruhmcK+NmwOdmosyUkJ4aLz52zNLA3D5N0XUng7DYNPamrdZ1
/rqdq8AXMWdLcp/jzBBErPVVs8NW6QBnklt5ppvo++uP3CFOLBwtEqe1n8juPzORfXVNPHP2mzsl
+V5EQngheetbZ24/IgsQMk0XOX3KBM0i48msvCgQWJSBMDCxtfmYh2bYQnxihb1Ju/SZ7//B/Wrq
xl9H4AXAtID+ra+vNEVbZUc/Yzs+tKb7U+fdqze1j0whwsBMNXzyXYKzfBylZEg7IIyFvcMcVSM1
2BFQsok88FZ9MUtafp2psxtaR4zSvoxQeYEs4Ykt06yyQ55Pp5avid05DKOD+cPNZE07lyuojKpd
wcIdOtqb1Se/mJuVIM9y3FU6tDbk73HzU7rtKzlToNFldZFia4TcOVnTcVf294UYcD8uv8zMg5s+
bnovgVKni5pcBnSn9RI/o00Q7ELj2zV/GGh6m3j2zyOUtHVpYI0A9TqROpxeP74Z7dlYpUl8riuN
1EqrODmo1bJSFrtusvUNtDmb6kIFfensDDVGuI3VkggW+WByYBzWuPwzcdPQlEYoOkl3jBFe+7Jj
hd9NdfoTV3IxneoOVqnxf5PKKRxQHMpbmrAlA21SL8Yc+0eQjWBsyR737MTYjG75FNfNndUTBIFN
NX9GslYFXFcPtBy9t312Mlohybg8SCad4CorO+Gpdw/9G9O/sWZiNTLEGAl3gjm1k51Wb1R96Wbd
OJbFsFWlFq1lRlFWt/uqNKhbwYSTMuHbG8uNF8/npGABCmNZbvS6u4k8gtsjndgFGEeGr7UbP9eQ
Kw9v+dhsmqGlBOiiO82g6Fdl9R0x0JMpYZR+pCVrbTI/nU5ehN7tCz+fNp1BvZt3mQMeZCEWynFk
CdVdF1lftThGFqsmOYEu47BfH45DJWxk7oP/Q0bKJ+CXkN4LE5TdSAwcmpajRVMaR5QRY2ReEKxc
YqVfEtXD9jAOdZQXWwN4wCmcu9H0FyoP5WgtCVKc4LrWjfnajskTDEvKUXyo7G5AqFE6t+VsPYZW
+iBYU7ae2++yZt75tXETcidHLBr0FQMyoik3aQoaSWJnmjQrU47WGholj7yIYqeGF9MWoOZouZMq
3k2DsXW7jqoEsNEns2BVa/lJjM13mA7fWcusIp1XhnzIZd9z0SD5C6s3M3a+k9H+6YcKv35zbel5
vcP8nnnZhLGCpGt34i8gWQb2ddkAnmkXq5qfYtt9Sd1xr5vWQcaUqlpnnrDfQe4h4Oj03BDt1utX
p19DaBup19wwsIYYfLG1JXdYXX01JbaB2ZewBDls2QFQ995xQeLyrnqdQ3/dTLPYxZ3x7JPDKqX/
HvcLIz6JT5qCSAHRjhSIYjzZBbmnlQnAXXjPOi5ufVhdMDwaYF4Nj3IAi+kixLCV65wRjhFoF9YP
BUKGlT9Pp7L318lsk6LELkxMThY+KYxZva3tNQ+WXXw2LVllmu7itQ8hTR+efAG8bPnICmzvUXUG
BZu9ZsllAo1HAjRc8ZwR0IncBHsx22o+S71fa7BUJamhY2JeHMMlMxTfwBTMva/D/XLLYy7wOpeZ
vRJxiTYdqU8o7Xtptbd2M3oBs0babkLrVpq07vLeaTclnB7lwXwcu6PZMw2OGKc02h+cHIh6BFtd
qQYHSXippstXq5iX57lBX+oegOBZGxOj5r4273qjfyl0IDBckRZF+k5D2N36DkUJhaJCrbKMAfGT
SrCd0KMJcIDqN2w/pGds+0acetfFD6UmGTJjzcbQwq0ANPvurGrRnY0q6c8AEDNjPaXtoY+oVavV
46FoRf2QCi17oK1efr9uqFr0j/gUcdt0QrwgwzgygsbW291/nmZHbRw2xBrKy3UTdADmELZ4//cg
qYpS1nFv3NhzWz+Aw8gH6GKPtY55x3WTRbzrrfT1/d8dlr1yAky3/LXx+t8DAaSj0lemdrjuB9l6
vB8l8fXLUa8/0JbsYwSVjK35y67bWqftAhh2NjYu/92WJ15gYOpzue6Bd9cE2yUF0LYzdRHj8J8f
9Hb3nijVzf9sF9QGWOkoBlr/3d+QDi4W4sSc1Lz9d3NOtNptBMPoetDr9ryaiJ6K7Tt6kW1tyvAu
JdPzSYYQp6padTfXh45fZUsG3LxJxrR/8psoP5oSLLGMVM+do/PuyUAIcuQ3XVC641npLL7Xl06N
3wYRZL3D9WGa++kOYYNY/z1wFKoTWYWAZsvbNjmuc5nxd9frW3l+/crURZyv76QSIhvn0IsAJNhd
9bLY005rwfVhgvL0rHzzuZAaf4euXyxptI/X4xi8EiijkafrgewSUp8s/XB7fbZL7WCC04uqJq/u
rz/sXDbbrOHSwiorjoPeqfC6UEUbXJ+G0Vzd84bJviGDmVV82adI5hjWFUOtf4+TtdNIP1DuACnM
bddZyQWIPd5WaszvGMEvzIG6vseizl1XUTI8ZFhqrltcFR6nRjpBiPrmidqrCSLl5C8d6BvXna1e
4xk/Oze33bdytMtVrvXVh2jqH0JlkUs25as3pMWfsS6RDabWdzlDZM+96rcbqSgKZipMOKpg0GsW
jlm/C0cqmlVzAq2CklvgQiOcFPoB0cSUOwN7z9UuZhbywyDiaHWz/M4b996F4f+VqPTdK+PmU6cn
oHpr/XeT2e0qS/Npm9QR0Si+Ie8Jk8dXM3dZgpbA5eu2KKuRVM4axc8g5f31CSMyXBaJsN5cH16f
aBLAoTTKNcodDvV3vzoaNw4Us/X1YbccoHJNbzOMHo56/7wHWc8V9GnmaLaSVRzMjatvNcvAhXjZ
53p8n5ngbpT28PdPvT5RtmG/K1tmWtddrscfNR2e/xAz768kfDYU6ft5yIiLZAR6IS2o2PfSTokE
reMzl5m26bQxfcTEIAkaw+4+ily7Ne1aRcyI72cvjH9lYX9C8PZflWN6RCB3yGaVm4Oq+PKolZV1
dE3lbWleB67/wmQubg1vKhze7Aorl9jeoB7gC5qz+b50a+d9dMwqiCI1P/hGUm19p8Bup2iHG9j9
3o7U5vBCrGm7tmSmv8AoTDFMiu+knj2Us2neWnWB0YLlKEYTzAL7LJa3nDgMiqIqu81onXYWXgvn
LBP5rpe4pOQlA64iU9M5s61uZ5WwCkrB8L8XRnE2+snc4WwTnQ3fdHZcKO4pyxACVCy4XGU3JaST
XY20f2/ZaXxPNUJJZ7jOnyi/wVfC+e7ow1dtF00P110Te9ZAZf676zi0/7Orhcz5QSfjezd0Nqtv
nz3CnkpPZJ/tVIi3KW7LwBnXbQCeu0HWKt4o4kLXdaMz9QvVfWG2JCun4bwxk1ndX38QL+sGFnYS
2+tDY9nPGFDiRlZt72qWNoK7U7BsXH2ig5nI8e/r4hRQ2TPD5oYh+PdMmh9GVSD9cP3vutrH9gad
Et2gt69IUYFjqRADo0u4t3AVXkPaGTfXbarywnuqezj6OG4yE2K/6zZXWWs1Yc90faTisLjFomx/
fXQ9EPo0f5+SngedmWNcf9jCDglu5hr6dxt8zoZRrmMe+n/2Y/6xNrG2u1w31b5XYunW7KuGCPUx
z7u1birYFQAo3VZLBd8dcZDxBjUiekxtzsCyzPbicluACLBsBJvMgr+PW9lgwAeO+3fP60OM84Ga
lh//HuL6RGVH3cVhpI7ntIcNjGovRjjp+ytwX2o5fwQn5v+zMbIdfa8ZQPzXF153vP64PoEOlXHw
8uJ5rqGPZ75ziJYGVMaNdTuA/1yiQkJrwTXwA9SwZchjV3dmjVGFPaPHqXoGjpZb/pRm5d8nEcIb
X4KnX7cXrv+I3Yf+6C/lrpTIYrS4Z/+yOlY1rlD2RNp0OJVyc93ex3REqq9fmeK4mBONxKumjC4L
m8hZI1basXU5m1bXX7uJ5NJyHLAyt7XjdVOTZjx7ffz31+vWf58ffIRreaH9/s/268P/2WabnnEo
ZLZRHhgquVfTMTan//zQ9fY+6flfZwFfvIhd+81IER/odVZ/MLT7tkXtfGpu+dIZRncQjiV2npHG
G7+wcP3AA/5FVAbjMxQepemxnkYGvkxNnrySeEmoMQsmrAxt01rT0cNlK5xSaw0rnPWvHG8nKYuf
qcbUs2/Nt8hudRiklUfHrrQb9bo3jQFbUZ3R/UpXVrQPi5LWukPa5ZnFZ+0b7+STaw8YZlfH0sRm
MHFnCAljv5VFnb8OOkO0ScuNrYaE68MJAw5QbPrXoYnqG0M2+VZHIHao+qh48abpABhZfhrKqlA9
heGxiIf0IRTR7/XtZtPjG5RjdXGrYrgNI6YM4/KC5e+AQclMK4UbWDqR2GEn+ZViSXq+/rDKsT9L
0UOvtT0sDjS6dAlB8myZiRhX133Qci6/QtNGAyeO/3n4zyGuuxd1/VoUebX/99C5BS1YaEO36SXS
gHGcD/i2+LfXR2WGAM0dsL2/PkwbWCzQUw/Ka29dBoLdoQUBgR2mJ0ElteZ1GpirpqWQ7+7M3DoZ
8/azyotXaB7qDxHN55569KcdHCRZZUSCfTWvKg+ZwEqjkV/gaD9C31KMMGS8SCxy+wKdeIdOeTGX
q1yJw5xp1KuEaOnd9eG/T2S5VpCDDM9yAO6+JC/aQIy4hSH1yXNi6W/bGoqvGp32EFv9zfXR9cd1
F3vZ7/pQLuoioSLwss69T0ZdO5Qeuq4ClTpd+oCJgon4ap0sT1/3abRQD/IcTLSxbfbhtvqHll67
+fsS08iDxozsy9+d+Z5uDZIl7MZ27xEMcZB/3uPv61VYNJxZvEcLpeA41p3aBh087IcoK8qHcGk5
Er2Bq/PPNq/tu3UGBAZ1B0s4lCvmXaN73kmaaXNCy/JKT2w/6ciq8Btz7urWxVI2hU/uciKerk/a
uNqv4YHUe72GJ9gNVr0rXfiueWdFz0lYuZt6wBzBTEd0VMg7Cc8ZkLqNhfM057Bs/CrSfrbM1/6P
vDNbblvLtuyvnPBz4Vz0G7hxMx/Yi506SrL9gpBlCX270X99DUA+R7YzI6OqXivCZhAdJZEgsPda
c47pvWYtQ1Kjqq1LymutEcjGx94yglURJRiIUArcU81c97zWjWEZ1v1YeRROhc4ME5Mdc3Og7oZZ
R4t5qzDodA618I605wGMhmFyLqRdnQWKNVroVfitFOm+yiLrsTIKgafCBwcypuFToVBAmHYQvx5J
L1VSVHeCb+hF3o+0uWIti0HqN/SWqLiLMrl0CQ4lAJ7hbeR5cKO0OqdFkohtN9j6IeIegRwmbeho
R/mR61u9HVJVnE3en7WIY+M2T4i/C1VFXPoJWQSPd1GWprOVjTcOi3TKYGjEoJ1odSYULqFuTasy
FPynYnp436+uzJxsC+XHEfOWehhISO5MjwhCzO30uNcoEps722iC+8KGWRECelvPi/MDO5jCbu4Y
2U8uIMBDHzvM69hBMykHUgHprjy3MUmmbf2DnSXVqQu6dB2nSf2oh9HL/FFrxltodcH3iHOVYvpA
0MV0jAOq6GBOxySCmkIVmfJxNKb2Qee9mtn7MZmbaAvdSX8cU9roUuIkO2Cpcg9aPbgHWp70tzqd
hkQZZf4m5t5QkYbNpmze9PtTBsHGSmnCTdKXaUNIgYmPj1TdheSvh/JMjvrgA2FYWKrDYzat+Hio
k5AAYFSvlxEj7brpSVyXYW8c80yP16EVKU+Y5K87zsLvVtjemLIznvAtZLTF5b/s6qXN9Tx0NYP+
pnDDH7v+9qrmqJKxnpcxZcRnvcqMB9Wriovf/rQQts9aa+vvWzT3py2/H1O4RbeVlYcIZSxbksWl
2nOPxfFPQ1Q11/PTWAMIEE4PhRtBmHSuVbhdhyqe5mvz0wwGrUKm6q9r52XI8NV+NChZu4Oyzyz/
gGXE3Ca0ivd05ZX9vB7jO8XTeaWW9g5c5Glvmn5utpj3amytsXbzDnJeOz+dH0rHolcmmmhRQM74
sf+8ZdD8r41bBYeB6/yNz1djl/QU5rS0zG68TMtu5meMQh9rmqn7j/W952s7x6BxPx/6676oTX/s
W8PuXcA4aMAOO/5pfrAAfXIepeZalCnskrrB+z0//dhHDrQ7ft9n3myrFrCWlmCZEJmhf1GAvx+y
rFapT09PdQXF1/xsfpA+9y7kScHiY12rO0N5+liO7THeRCkcs/lgLI6Qmn57HcqVNGmktLlcOfTI
fnoNBk5imQ29ir6mwKsFrq91wxtABtmNrwbZTZkMAo+4Z6zcQU9/3rCrWwB+H2sLwxArOq3Gaj5w
fgCtnN3IXTXtOa+QHfowmyHHFp9GStLM00i78UQYQrmYF7Ey5VtpQFqaF3UTy6iCV/M4L4Z2uOIG
qV8KV9dv4tS8zKu7EHZrbZIhFw3Z8CQ1Wr1MIcTVvFWx1GuSNMdbgrLNe5mN7y/tJmZz6KKmgKfE
QXQ8hjVcIeaj06+lJdAEc0sxzh25Sk+6RzLJv/625vTbMgwLNnSS+qeP33Z+yZjfNpUAmktc+tuZ
hJ5yu9jUuY8ueoKlv9PRJ576x2IpA5xoLhKaeeu8YewTruzzcqJmXxItyXbz0pCWBy6VWHwSbe1G
jHWxBYbhDWy3fiWpZ697KQakTEG69AAVnHOGQkQneRbthwp81rz3+4HCCNBOl86U6xHeWIoMb9Cb
+UwtutuY/IsjAPlDo/TOk6rz4we3x3XkujdlGz/IaXXm4rOpYtrpdRM7T31tREsK8eFx3lrbEZkY
Q/zoa6ina5OInb5TnKcK09gmq6J+Mx+l6x3lyCaKzq6SuI9jdJx/pKO06hHSKx3A6Ud5UUQjt8qU
7bw4xMOXkdxZGFayuEjfW88/0q3pjWkjyddNm+iPJq6xOHROdWLQ8VBVzMUEWZ1IyhanrrTovUSa
7aELNe+HITHBDf29uVfQMHwcMo7jwEUUxL7FrdWwcJ0E7b0fNO09QUuUDhPEoZ7PIsgbAmS64flj
D63xHrrISE7z/qSeyK3RYrScF6vpBacu7vRa8zFdlVpLmCLu1jWsbd0M1XWf4bdnAIDUvlL4tqpA
MhvD9r8Ht03Q5t/JcErRCfpT1oCJ23asHYz+XfRg2fKbayjZ99jTkb/Y5WdDt8p1DZnwSDXSPhWj
VpKB5IqvkVKu5l1Lhz6f3qnO3ZiQDTeoIXcSq+ruxsJtF/PPszEpJq1dPnsFUkWl7BmMKbF1kJgq
13loO08IB07zrnWkf2kdFQ+ibmv8UlR05r8h97pyKZhH/fU3xMyh3v+GPGVMNf8NFa6hhzArvyHf
bTdeGZubRI3HHeKAdKUD9niYF9sqzlZ6oOoPZi1/bB1d3/hpUY31ckfTKN3gdqZPYijRo0pO+kod
1OqMGL67KrVY7sAmwxFVwmQl4OZ9Hob2CQm0+ebIg0yU8bUuuUwAIY8wlHP06HrVWVLPzBuAC52R
PXdpGWzhZaXg75KuOFKZIzJqevbbYgPkmZhhs14yD2DvsuwG3BHEQHt1ap8TzVh7vRIeaRs5y4S6
63peXzo6WiCMztnRsPJ1XndERvgNRxhuSPCL2zvvL9BdGcIkVUub4vWEUI+miRZ0WiojHxVPXg3v
G9sq0NZV1UIkmDbMu8xb3VbPDzQQoOhHNKgggW2SyrdOJvXNkz09zItB0tmHkXDJeWleP++hpfSP
aPoIyNRZhPV9OrbLyTgKrHQTkHqznAHsOF0fCkD/96GPYFJq6CxmELoY5YPtOvE97fTgfX2RiGWj
6fIrtA3c5u13aOPcw5C/3PqF6e180EFbJ0iy+7ijyVEravvd6NQlAOjmWYXatALjqJ1Bp5KA1iTh
pi8V+Vip2oNfxR1IHYKyhsx9siIyVCJNxMemKDsyQIwBav/g3zDHwIyd+bfYyrujodf2rTU9mDq6
RSu/HaLQnohizQkJ5gH/H1rLyoyrK31kWPGxfyNluFFrpmzzuvmwNkCFP4RNup0X5w1qWL2Crbf2
H7sJlFRC5uk15k37Nik9ee20yvJjB8gyDM2i4eXjZaQhym09YuqbD5o3NE3Yr+Ik8LBc8ELzOq3O
esKuw/RqXmxzz95kYYEaQiUbx/WtJ4cp3aFzEQHMi3IYgjWkGnU3L4o4f6hpd91gpvLucahvZN1Y
T8XgY2Bz77Q+Mk+0LkDw++obMix1G1UFU5p53fwQhpk84rnCtsy+6pgbG2+siqu6zb6gBcZ67nr6
SlOd6K4bMuvG1L811BYwzhBXcQXGDMvrtDGv8vhONUN1pdIdWs/r3jd4xRdj0LXDvARK0bpxs2/z
7vOa0NLUKwatP79OlOQqqohaWVeibTGS1vKLj4fq/TWYXCDXLscvmF+cZeXSmY5o/WvTBSiE93r/
seR570vztaqHcvGxrf1l6e/j5ovc33vOx9Fz6u71jl71dAH8e8/3nzdtm4A7/+Y4t/dRP/rdld8N
8QlnY3yyYu+uSYd2B44lPn2sn5+9ryt7GmYdygZ2/1idVVzpF/OyHNuXxEeYTz7DyUut/DQ/mx9k
OcBU0ZOGALG/NniaGvY/LZsi3OWqn+6jjhzK95f5eIVWKsNaiyZ23/T688P8WgwK2sWnP/7rn//z
0v+3/5rf5Mng59kfuBVvcnha8h+fbO3TH8X76qvv//gkUDe6tms6uqGqmEgtzWb7y/NdmPnsrf2v
TK0DL+oL90WNdMv+2ns9foVp6tWuqrJWHyx03Q8DBjSez5M16mJuf63bMU5xpBdfvGnIHEzD6HQa
UGMzu7iU/vbxPNbO9LblBoO8dt5lfnDS0llmFXrfcqGEnctAhZCAZONHsXmuRst4f0hH7Wxyad3T
G+a9hpZknlHlF1tF85vFx37zBnpuBGjmIcjkIqQoamW7MnO6k5Wl/Wl+Zvz9bNoDckrGMA7dacDU
5OTp2lUdNvltESKl9czhpyU3U6+swB02//mdt9zf33lhGrZtOq5lOEI3HOfXdz60BnR8fii+V8S4
nmw9zc9doyZn0i2m57i3Jf2NaU25tgaSyZBt9KBDpocfq6PKBRtYSu+k0NxcpaZqAbzp5a0bigqE
Aut6z7aQk6ptgKvvr+WiqV7KpGpInwkeS+T61yHd8EdVf0ziunkwME3dxWi557VOU0cnzcNiOC8m
Gk2V3lCA50/HWHgP1n4iK8z7jfWI1iJZjiJLDvPWLI9/ev2++On1FUO96poKo6WnkXrqeTWwDtme
qD7/5zfaNf7ljbY1lfNcmI6G5cs0f32jGydzGLD62SsVkQ5eDO/f/A77qcubaoGywNgHLW9+jz82
dzlYVJll+/f9AtngFIYjug/MsTpS1sEPG3PCpfbQEJo5rWydST88P/U8c3oq9B97FZb92paMu0q/
cK9gVhnr1qnH57peDJJ6+EhAzEZN9eaqSU3nYnnazbw9ZZZDxVwvcHJ69rkCb7yUrTM+ezK+9NSY
L1wDfnvBBPnBneoaCA2XfQK3dLT6m1aI4Nh0xWleAhI43PxY396Q8wyBry0yb9EakB+RuRgrz/zY
hUNrM3s/VFfMajUyPtnlESqPAHQICPuwv1O98jL0mkbAW0styamnv8VXPguxHhpL/aJC/98hFrLf
F+0hPGd4WO8Nh5CgMLdSAlM5+t+96nR4ZcBCmE+N//rl8ifny+FLXgxV6Af1b4v/vOQp//5nOubv
fX494p+n8KXKJSKB/7jX9jU/P6ev8vedfnllfvqP3271XD//srDO6rAebpvXarh7lU1S/3UZn/b8
P934x+v8KpeheP3Hp2f4WZRZCWcNX+pPPza9X/ZdrjZ/3yemH/Bj6/QX/OMT6qns9aUOX5p/c9jr
s6z/8QlF6p/CcVU85bphG/TD9E9/dK/vm4w/hW4JVTWEY2qCG8ynPzIQaME/Ppn6n6oFGUzQ9NKF
MKYvo8StM21S/3QdbkGOYVnorxxX+/TXO/DjRvb+0f37G5sjrF++9pbpCMNwdVXnWy8sVdXVX7/2
uP9t187DdlcxVIMFi8zWL48mkhgcxwg8rLr+XCtvcWXcOWpL7Y3p1zqb4kviCENR5iSYAhD4L1sn
eypy81qtnYvTOvEeZ4Z3aMu3vkn4ypuSMrBN3FOC3S+8SlSF/kLUukvwrNzbfQp6mHx6+j4m5hy4
mplNnzIbHwg/jgDoMP0IlNvCRStBHtWz7OMH4eq3TIbgIfkdxO4KDNaNuiZFBNBIgeq/hE3mkwe2
YM517LoNavfnSMuIOs8JU+sf4EZES9pkt+5wB5LiUuGoUcbsUo3BW1DZZ9uKvjWde0217NRV3rGv
s33MtYlwsRaBKV3NprHVZdFWn8eguARefgex6otMqi2JJ2vJKH6VeuLRNIKbRsRvLTN0XJ/FZ8TZ
b7lfG+Sk8TYLW7+1C+tQWVxiM96n2Od39kX12czXBa53I4W/4ck1aZfYEPAFa3RKLcwZbvQ5ab3t
VEUh3IcOp599N8qIKZtDE4i3zZMYuIxpxjLhJFrXw/WS4nNIQBrbw0mPAV/ZNp+qGe8c0wR9gdFA
LfkdwFMACIiSnWpmKx8Hcx/Yzhod3JXZ218xOL94FceF7YhOP0J/34HRzShPBJ6OQ2I+UxSJ23X8
qgG5iFAfkYCakBjX+1d2aYfLNjZvR8J/+Tj13fTCkelhqp0+bQ9zj1k8+QPvQ5EY9bqkzhM1U7k+
6pnT5smt9FHTlfR7yAAI7Y7ZJHOrKzQ8q66Fh2Uiuw9ld24gmKKZ4DqLmIDslSlEfPQfYuky0BSw
Cd08e5PEeeKiygid8Mny4dTh/7Z2pIU4V2pAHsQTvoX2ANnvxSMVZlFX7iUSKJZC/BgGAebcPkSA
uEOC5loGaUSXsKaGqonhRmm1F7160eJQudMlkg2iLBDVFCqkeJhcdI5JpKDaH28qvO87t993TmVg
hON37Sxx1XriKmjJ65i+LJ7r9qjfWzgcSJRG9a2gB7vSBuM2xc+6rFT3Uvb+EyhpAtH4fKGgpKp1
24aVvtQ1/7ass3ATDx7AO6ar9Pj4M5kwRxjVBg9tpZ689NCICMBqV2Bf71zIsQv/Tu0aNHNE9kBm
B65Ckk+TuK9evQ7C9K7QjfVEZ0xM9c3G3YnbbfrilWS0Br2PMME64yd7IyLGWOg67wpEjCer2+Go
Jxgw5pugPpEEtOccnSKkCS03q6PZcYoIrKvLNOWz8hkIQ04DbkhQ3arO7ZbTVLpL1MGfu8iGOcf8
hXZCm/AVg3YsQEogwSd4w+B0CA0iZlDTU1rbwdXaj/G3GPN57GDSKnmv8fe/qZr/ZpLFx9jHHMNL
CFefzOYb6LAF0XR8aaqWdJYgrRZkH12VJvysIJ2CNUVMSi3bbSf6ZmhCYlxDGwK65DPdkmHX8BEK
U1z0Cmm5YzZrtkDqckMw/2UfrxKb66mREaDhBx1I2i4BRiM/Cyg05EqWxoJr7Tagi+Rw9YxtQfBb
cZMVXIFSiY4W41RF3kH6TeFCtozq8iotuLBkgnx25GyJLq114QMF0FUQQioZpVWi3TUOJorILxsS
mmAv6QVA9q7Cve7q03eW0sZiCMWZmhOtzqp6RrfyRl5ivFRkQqGkBBBX4qyLUVHlpnJwKLFukcvf
TLz3KjD0tVHyB7nBo5RcjmKRw5LqDJTesAKzBhhvKbHKEJq4QTeQcTOIwSyg40KUDYX4QFs/XNAY
u1do0/W1Yi4dPF7op/OVGsVvRp7iYkP9tmkD69wpfIKtaQHf9/GetgTJgsFE000fKXe0YIk4pjyp
CKoQe0X5Qk0buXJFzuUt7bD8+yRPYbhH/EWQM7bsdasRGNpi70Ws5OKimhhgZNvxUcCVOOqF94JI
mpAhDShEEeHQSe6JMirIE/oMxzVdjCIeNzm2ly1z3G8FjYQFgNwLlkF9aRsBX73EAW+p+0tSNeV8
LfGlfjuQRLPy3foOruq9WjXf+6Z/qOwEP1ldc7Gw/RsBCnQ6y3t3V8NChRrXYq7admaHvlQOOIkF
4gYDk1racbnNTBTwBnjA+YZlBXwko8IvmisSn6Wkwe+5GFwjK/xG1fm6x84gmuwtMNNtNDZf8pLT
QNOS76rCdxH1rrv09XSbmjrN4da88qRKOJWrwN5RgwMisvLQS29r9RboHXyIXnOl+ED5PN0+w/w4
dZTbvEjlCoyDfVlSXmqAsDA44oI/qq9IcR5xIaDxSIbb0cDIPMJ3C5sRC53PzQg6C5fyXqOdPDlj
xraquDmRJSdd/q4MX56I0mdIkk9VgZwVzUHYc5/E3VKo6qtl4sF0vP5r7aH5R53oL23/GYFfu2yL
o9V9Ceo8WWFmgdOnIeaq+lpddjYXGzfGgNZwtCBMfcPkfUeogroi82epJD4XKV9DIVPwsXRCuch2
5FLhTDPxRr9tmwqzed8Dl+ACaWOKWLSSO7GKYYIyOYHl3qL0MVh4tNqWXQMFIApIXR9MmLza2RB8
rola41NPjMV8O+TLQ42XEUcyjb4iwj97RdtitG2ZuCqXcag/9/EY73vMFFQPuNha5q2qQJjS1GDj
NtwpA+Nk1fk0fmPYoFjFvYLbfBm4J0NqHlc34LxQRDLqquj0lIAScfwWwtcQUioLoWvnYVQ/z2eO
a0wcG6ZPjjLsg0yx16JXclzoibsxMztex6NZLSqF1njr4c9JdyCRIMGeXSxCnEgmRJheAIcIvBt9
7IJVHaHEDlSP7ksRUMEeQJRnr06ngcGw4M+WqvdM2RDfRRusgwZvrVjkpXhMc4ZKscIwy56Qzh5O
TuQhdtFGG/Thd7zl2U636VnVOq6H+aEc8vpQdS2WqKHKGDKt7b5194Ymt05daDtG4F+CkjQG9Ckr
KdN5cNztqwo2EWbfp0TtgWLL6dXurEA8+8IiO6IodFzx1UjWqeThfVmVY7LK2sgG8TB6ewIQr6PI
7FeNod47DpkFxWDIvZalcp+LyekWrRHOERVjVs3eatRmT72l2c+L80MzbfA2gy+bvW1+67S43gtF
yL1NNM7Sxsu9bCgsHOLUuTapY25iadd716kwAEWavVQMnJh65WAbnGC8+m6EXtZL86zR096qIUhS
BArBir5ApC2juHG3KeobadYGGX7T70J6br3v0+TBqtxkU84byJsAFh7SpdVKv96PtebvKTeFJSbS
SPN9vkkecYQSWmiDTSrIwB/V6jrTfX1h08I/knp+LJqgWVaJVzJol/7Ro92r5Lq6NYh53jsYWPYu
EILANvudTUW3yrJ7z3q1+8y7l6PBAMxtX1AigNQVanscb5PAPhcl5Dcjcaw9PwVW5dfC8e2JYUTe
YptcJXWUrMuKE8aZVBE0oRWgdNPTWOgMceyEHg9LYQFQEzYidqgxuqfR3u1BafX7+VmCzj8T/kFM
OX3EjzabXhdfMmVsVuQ9oitv7M9Ctclk1DVjTwA5ARGq4YIN/3tZxy+2trPge1oP+p5SqEjhNUxP
zdhcDiJm7Ojxc5Sq0Pea4kE3TnDrkbMTQj6DzRH2zrjNU/1Y5i1AiYjYAd/CLj8t6V04WZdALhMD
3hYrajDKYX6Q0+b3xa54NKghb2yy7dZMVGh7kwB3wPqsrfWOxAJV2O0hVVvmhoJBQJyF3dH2AnxJ
ugVDoPLP6ahaB41q3qFMM/v9GSlVYmXWMAzndfMusD32OJH2Ghjy9bzGmA6yM4oroirAXEv1pBnW
yeuiFoeocih6tfoSV162cizVBnYAg7Z1m/bQIQc90TM6omFeitHs7sNaKuc6tQ5Zp+MhJQnwQK9J
uygyc1d6bvvbedEag7ORBsUaiTSIok7VL0kYaUc5orPo2iQnlSAtNonr+Ks6NLqv8Be2ohfxbWzp
AHri/kvaiPSxaDBBJxkDhDgjFULFAWU0vNuBsC8/1Rf+TR1am2bjH3Voa5qtIxRzqIhysjiuQTXh
5zo03ER9NPOq2aHZz7ao56a5ahgPDiBy59JUjGoMwMsh8BIcvNy9/l9+vqnB/LQdVVAN//Xnu4Op
Dxjhm50U/YM1ludKMJhkIghhAobFQpcINhs72Huguf/zz54Kvf/ypwsbfbmpAbl3fvvRDP4VE/Z7
A7qGeeI0YZSNS20PdZtvDkCq1J0aSH85/9Qf1aUfb/lvxa7fFv+/rH3puO3FTx/QvxS/zq/dH/vX
Sr4OP5fMfhz2V/HL+NPlTMHCbxqG5UJN+ih+WX9aUGdpqRDvMVel/ip9aX9CoxLC0S33t9KX4fyJ
CYSCGVvoEFJU+78pfWm6oIr2yykFZ0oVlqPhHWQjZ/WvZzNzvww6GC4dSWwVkzXlNNaSJCOXJOKo
ouiO/MWE6zpVIFLQfyi3V0qYpnuZgrKPKeRO43XqZWim6ig+ZrIjpqSjWB1XhM/1DjNUOoTRRvYF
ifWN/RVhknfwQvVcwT3faMNoYN+1rzRVAkt17WJrfAaRXR1cmTO/Sk2ImWkTrrS6JW+zAaxr6ANK
6NAY7pFYaNG3ysmjWwktc21Kcc5SOIY5uXoYkJi+KAzJE9l6jF/cAgm5omyCTjG3DcGZTlbXZ6dN
Lk4xTpGbclv1PpR35huKqj66lq5A5GFUGvTDW4iHt6UyWDZ8xYuesbNi7muTuWLZeHLr9+k1gFfv
0mTmi9JFX0vDzfHRO+0NxkDoHnVONCWkX0onYzPEewE5daEiFl2eqhTKim5Ep4jq2EqqlGkcifY7
7vN0M6AaviI15oKoUzDMiNM1zliqBuW4cv0o3VZ+9zA0VbrLui2ebS6JHa9c2BQZGaWT5hkyqc1z
dd8q/me/GKHHUrqpbJiQgbgQZ4BoFsFLGkhvX9Jny4Jwa5NCmTamIIZBQ/M71Tuj1rtY09xe6cqC
6qe1jNAacCeGdBoMGgZll9W8iauqNYlpAAfEFFf/aoZZxGAfZ8EQ7eqO8W5TMs6Qdd0snQSNMZLB
WmDhEAUvDgn2kBj2lxog8Jassryr87tcDXnf0tYAr4YUv8WIZ6YowOzpiM4WCrU9WAcOI+YFqk0Q
Tz3z69qSN3U97JBnMR1xC3cpUYwsW5Nos+pRVXo+lOBqqPk9DSN3INybu7EZH7OAu7w1EkcVCcgo
JGbc18A9GTyctFGglo9rKqlavjEHvQP960Gxh363jONur8f9WkE7h6ect7dNHygD3bkVFFYEhQbk
mP0AVX9htMyXxo6vRsFJR9DbEXR7uDa8XUxmy6qxkIuOj3rPqVZhIuMcJuEwQXXnYVofnX2dRvXa
H8srA3FcRK0FCE06bsZyOWQaaUtCC7nHc+sTTL5s7uzXQxh/zsbrnLvrISlDBgl1cjYsRgsWWN2u
Z9YVuwQolaQ3rIO2+2YDkY609r5RnizGetOHOu5NhEar0gYoXEUOtWDepHgMPjcyglPejUwZB1Al
ppFH61THDokCj6ZevBG+tLfwAzKyB6b6b0mdEgT7vc+pcHQ8tVhSMYcsEVW3eAeWaaW1Wzutb7nL
U/bVPYitpLosRFqPpySJnUUA36WqlGLrMdR2jX6phfDici83ti6m0K7g5EnXZtv2S0XXxl2VFkdl
Go60AXIhg8r9kFYhwjybpCN3ZzA5AUn+VautWwB+6Jmr5H7CQRGgpFHnuBmAsS+Z38p7B1ieoGu2
1EQLpasZACXwka5UUtbsHPM9mX6cLBa7Qapg2qHYaN8ABo99d0n8BH9VTxyQlwRySQGMy+I0mdUI
WizM4rYXHVi3rHOXbZp8C9vAXqZD9D33yVuCOniZMtgXnkXy0qjy8UZVB1pmTIB1QVJnJtArG4uA
P4XgGvONUKNw43V8zsA1d3TM9qOoaGOGbnIcamksCwGnyRHtPeZ2f0HeJQyzin5ekjuPCtCq9eho
4y3ot65TXmM1fvBHRlm4Gq6MdGpZSsnURWz9Mn918mxHOIV10FUS54Lwm0I2+MIOSJAgyuPKllq+
0PP4WyUVCKvk+7Uh8FPsCZzQFGitgi9QpcfXeU2omzmVado+zVdW42zisD9gpU3XzGXdZe87oCgy
KhAjBUfKsO42tjTAfzDHrI6BdLRjPpt91Q0dX3XQ0GAYSjD7fnpxgORvOmM4gjKgrZKvca54Lnbz
0KRGIMrmFGvuGc2Bv+g6bwKnF96myZiO51TtyFKQctWF/mukgCRtpotq+N0P2hOcCyoPqKlWxE6v
Sc2iOUR+3IrybbOQFGDqFpJD7DdcthRYc1nun2MV2JydWdbGDp23UCj60c71djtm9pd3m40mdTxo
IIB6DA9nYju3BvXqdUXQ4mKwE+3o4aZG59gmm1SvyxudvFkA5MrOr4pbsEDFtWgRyGWQTwJ851Q/
Zb1yRzw1jdpedWw8Ese9T7Uqvq1kIRYRdxXMJQCiiA26bevh7BpRebAmGC2+5u+9Yux9RfdOA5Sn
LXyct1GPLBKp+SMyHbQOhk55KmWGBj7m0gTiBG0ccWdWSGhN6TQHmfdfCMAcNvFoTafBLg2oMPUQ
w9IW2qc53bfowW/cSJ7Noa/Xisd+Q8m1TuwVJeB7n9vnwKY9YvQqkNfgG3d7qnfTyxH3c99Xz61K
DwzDMYbSluCnUQWy1VQ9RJY8vHPHmp5cc2qAa24ZmvEHh8ED5kn01XUKz11VOkwvfBkJkKVUXhNm
SM5Anwf9ynIgk8TmuDPbfjJcERLRa18S3Xe3duKeQXsBO68edamIZeeqBF6g2MwrLjUqL8tZHIPe
7unGqOMOXe0LvSZ1MXf5DGJUoHHTrtFMsXN5PxepiGCDtuFdrTgrxAj3TLm2JoXQZd2RIme61jN+
uQu3IRxxNXP+wenCVUOZbQ0CoV/Ucduu4lJh5s38jwhI7Y0bs6mhb4yaQdlUdnNOI203EO66COta
xydQfTGMmhODq23sIcjU4mFjOhWw4kH7RsQSYG1XP3oMC6dbmYEaZq+jVVKo44OeBD3eczcXWoI4
VNW3GKS9vQbdYdHVpOAMbrFwQmUTRl9kqJbrDGMaCucAJIg8GwMdvs4l6IRaZL+MPWZuI1ENq6Qw
MSgxteoUIhRCx7Kueue6GuvqlGsW4HAKA3AFJBc5xiaU3bgwrGHDYmcprgB32OjlV8FAXLSkMxTZ
PnXUws6PymDzgTbdNFEtYQA5LgLXkJAYupL5dSWBvSbj4N4NTv1C2f3eLiCF4ajeVDJy7tLsnrIc
+Bo9lIdYC3ErF1TyG+IkuTen3Bsxihu8RaTC7Co1MbZ+vQnVyF2ktJRvCrMErBiPXFF9uiFAvHXb
6y6VYxCxUxrfIy8b7+P8OPRSvW+orUi/vcwPXRE9DP0QnTshgQ73EOu44bY7YskgQ5JkuvFHT0XJ
DuGRWIuVZfNKtVlkt4rCjR4Z1SpH2MU1MOSNKDPjCoUyxjGgOVeYnS/cEvOz6eHf9lsCZAIKkxfV
18VVbJJwh1ciJSUCH4FBlOipRtNn95Y79b0woDaddsdYeeGmKT46a7AuMP2JJ9GQGM2rXFK1so6k
4gGwoBXU5iX2+XJISjO7PKDdILtSJ78URRsBsvqmCWpgZyS4brTEizZWyp8Q9OYLNFCaDh0fro5v
tShfZOFaK73XiXtQQbj7WLvObqoTU7+IWjEeY0msLBpIGzPhsqP23vjWMmxxFSHXckQ+EkgwOotj
6QTOnaaNxC3Z7UOSUGbC7kTIVKFRyDJvqT5dC8K7lsqo7IsO4Hbma/5OWjYz766+GC7C91LKR7sP
BZWRK9gQ7RqHusuAH4K4l4WPiT9UO1Pv4gUs8WDHLY6opw6rV5hrT52K1J8GGBm8zAC8Jv9sx1Ad
FOS1XdDqxCZi2RuC/83emW25jWRZ9ouQywyDGfDKmSDps1xyvWBJCgnzPOPre4ORWRGpWlXZ/d4v
CIJOMUhiMLN7zzl7GxIKlvT1ETZrka88V+mdpVd8IiN2OpJixU8A467HuqH4hSTTBZKrTULuC+u5
CPtDTuAeSdA0TUm4xSVJTcvGW5xUZF9HUOIPFGZJ9xr0Wz4VGaSnRm+XDpqAQ0BeE3uzX5vye7ai
XxBoS0x6LbmtGBJ7rpuuoNkSAtQ8ECVmQ7SpJQaAZUm+xD1F/qbsaXBWXb0PMf1tJuUi5UHom6Cg
3Ihp+CP5ChAif2YuojcDJ7ObNiQBvSmQGhdNfXmH1c/aDQaB36Z+Kwj3eqyX4uhEzncm592eiESo
rxOMam/83qaVRfJKfSEpJILMMlpb5cKm8NZ0cFZTk1QAHi3TOg2G2W1zxbqSSn8e0QygUVHvVZ2C
jzOPpjOfXeYmkNsxboaW+9NRXBuC1WTeTuYOo+/JRQFu5CNoSZGfJpNLd6L/ElnzxkZmaN+sMCbz
TSkCftrmLOFt7hpmcTunSF6dSH5xK45InqbEIUM5sTD40hIJb8UyMV0cstegHK5GE3x1FYuVeGpf
hwJPaDt3f+Dau9FdcrddTrNy0OYXlw74Nq1INFumCslAFKWneNBfZ4Qau2FCOwZBaNk7dvhECZkc
+WztaRP/hZCAVYTIXGieTCT4diGGTDPpr/Ey7MLR0OcWoXsYWi/I09ZhEJgDhuctzuRfVVgeTBSv
xzoGPVZn5a6K/tB6xKcBiIqMc3M6JcoeTppPvEMTMWyDNfo67wqxQX/GMs2OWN6W6MBGb4Q2iTck
DYm6HBCJgxCFyZOO3qWZMBoT7caM0pjfhoXEEYHK2PW0PAVDvhux+l28sLqSz9uR+WB/oGrdqDgy
H+yy1CcAyI8zhuRz23a3QPTDVil8XTaZq0QQ6vxxXNRjPbHo82T5jenBD6rgQEhZP3jqpKdyAThS
XYRu38KUjECmcM1utA1kICkigdCRXPK28e4UjnEcubg2U83tgnYEIz7eh63d0KtKyMNPUslNss3M
nRG2SKerOD3KNO/3xK2Qn7lacYgcuWHKSK9O813pvrvYEc722vXpQTBtMFX0UJj9SDRqXp+9mPtD
Xy/uuR97jLmWDaMyYErt1gbhGczy0u5GPtoN8X1y5owMOEPlLTC0tdNSnXtJXbGQI9nWRsU12nuf
pE0kKxOsnzBZvi/GlAKW5TwxuWJ3EQ1dxvfY3PYJQOrcE29O/cNt7LWd2RenHBKWWhziHys+nCiK
Y4kr+Tj0/VaxkIG0x8W0iA+yBTysmGVJ759ecxoxlIf9ijoMbOuCHugpJDhuS6LARxkfq5mIMKMp
S8iEO9N9mftWnWyhy33WEJxWRWgURESfogzoihNwvOls5tlL2PiEX1U1xLm5hZjCrZxZmBRI5DDb
mw0lY2RTNWGpOsPXgW4xZJ4CpK7Em5bWmXx+IKzoyML1nZHr14CEBGa6R9IYZNZE9CvLhlBB7CY7
a6ROhbfz1JaetacjLraGsF/zBm0Z9mhSw0Ukt+b0OYuEOPbddJSSClrTITUWy0/bLIjTVPHXgAl4
YWB2YjrybehKsuEsBvbnpAy+OgMEK7cIwSBka3J163LXWOwfA+vwPunx9isYjSL6bst89RJPxq43
mKK55ZTtLRwWS8fUkKXfvszD/DD0j47uX7umvKhsSk6keZVollpYrNJ5WiaiX1FdhwTmJu9xy1qm
Z2oAsS8NfCfN002pvy56bU88kiFOoFvZwAKGB3hYjB/E99I6C79KizeA+VQc1/hFOVbh3rOWJ10M
7m6wyFkaWL0qU7E4oCN8cGt0DAnlrD0shD0xTjbJSHwDiedhZ8FEGCfDQFKcfF8ilsywn0kNKjGv
KPr0eU9zhPraKosK3mYHCOocr1kLrOKSGtkTZsaAwey4hHO/A8yV2fzO96WE2yISy5gxRvWnroFH
jEbN24/h5EfL82hStjFwNG1bAAjAEjd4piAIIyRCJEPUKBCLTbXO+6tk4SyqMbJ2tYPtiMuX/shd
HyMWBBs5pZpcFxUC/4zASob+fVuPxHvmaji3nf09weVHWp/w7Yg1Mskp+cbNzzp7NaTzpSG9eys0
S+ICVyqTUciqzMRnDEvbSYQEGOfqFcsfGa7jYJJ5W8tTaKO7dWnR9Un+FMwg1QAFwv1tYbfEFWHn
LJxuQzkDVgrCH2PW08Ros1cIjOSZkQzdqfHaD5FJcFrYb+HwyD1VkmVTTBRdvDSaX3Ir/tzXA9+S
pQbuwwsecfdCBDziqrIeD72kaxtU0LCAaxPaPL3Gi7sfOUda/M+ApYtN40rn8v87GP836l1aEQob
x/8s3107GB8Uw3/rX6z/6F/9C/kP10Fj+0997r1N8S/xrvcPrQRcThspNv8xaW38q4Ph/ENIhyak
UFpaLsrfv4t3IZzSCkGV6v7ZEPl/EO/Kf3el0A100Adrh94KLRFXqd/6FxKfJYNQWJ5nEWaPg8i6
l2ClTbF+H0nH3S0ywDfm4XkNg1+Ay7gusvE/9gR/76KsnwIZMtQUl99C/u7QGFphULiVxbnIvPpQ
OcHr4OU3Eugk8UcEnlNtvDUgHrh2NiqEwxM63a95qqJj5CxIT03wG387jv/s2f3drmPSqfq3xg4f
yRa2aWoMDaZn/d7YaQzL1JUrirPJpA+QBzYM0S+SIBZNdz0RT9nUE+jQkkdmhd9tR5fb3lFqJ0nY
Yt7yEhTMwnoAy0dU2GhispwCrEdcVSFMYCRUSo6VVa91lS7cu1Xg7ErdnMg1Po2mDHwjnD7979/o
bjD6t+6no+hVcba5nFCutH+zwdSGIFSwbYqz8BYBFGSSVBrLBn1wwCKN6j2ZT/GxTSfzJCv7yDRq
Q5GTRn51dafiLSb77pEUpc+BCSviP3w2TvXff22HE33tTHvK1ev5/vemdNd21GLRSJ67cCSBRu1G
5E1nFtbzMcRNhSaDu/Vs1R+O13d+5iCRMcf6nKlo2lpBujzmxmOIf/w/fa7/dmIqyUXIp7KVJzhQ
v5m2EtoclUm/52TTXOsK4tkEt2IymVFMyuLakUlNipC3R5yVHM1wfK/ysSQrGt7FQhozoPvoP5yY
zn9vYjtiBXw6HsFlnumuH/lvPrK5JTQ/DCZsdYkcDw6tm4tqclI2XePmZXHzumbnmRZC3TFL3orV
BOLQjFxsFR/yBimrQKX7UJA1hwiMCtcwZTbJMOEZoIr43JAciIi+uRGpsoDwoRrnpPabovx9VQND
6ZraIpPmJqfH5F5QWktLS2UurKkoNroTdptg/l6umC7S+adDW5Jc0+ph01Tt2bFKZHLUyyjbk/xD
Cc0yKGCNjXFAcjM/oIcm6epXnNTmHqUpripdDTt9r8mt1TnlNSR0ehQZxgLa3kwR738/E1ECrMf0
364T7UjirCTXvaD3/LuLiTUx8ilwNidz7JkXrA4xBKWkeUJUoMh7TpDb4TymM4mH72Eq7OWypEXx
lODMM3p0H5QNUtK5jfDiDc3PJtfzAdDXspthS0Ql331mUoOQKbhEsJiqOomPcTx7/L4mNSd73NGS
qz6CDt9p5HrbbDJbejOm9kfTfkpd882bo+EctVo8GA2b+6PUC0O/U/3T4Kl6a0Wz2reGjB7vG0Q+
DyxNyvNYSjSTqrzotnjhMPYPWTdNp7Zz5NtgF/NzFDxOG43Vv8uRcaWLfFuIwk7bJnoEBQEBaqZB
wcmzQJqihFRmuDty0vqF02ylrELKZG19iDBLniuyy2x7SW+dV6U34D5zbxa7aZLhzWTefliWPjvT
8d8JKtIHLu54K8wmPUVza1/VCJb0msqyuyqXTw+lDBBX3G5zMwyf8+TzbLT96a5+jeQyX4pmkA/F
mlsyzw8IAJ5cpzZ2Q9XQcDEL7zpGdUORrtQ+qju9kWUlzwzs1ENEvsrk5hKhUc88MIqxCEMaTTpC
GYzInrDWI+DJe+tE9+hbMQyfYMi4/v0YAY5FnRkBqdVj2x0sS3xgYES5V5OWPY2Oc03oW1u58RBW
XbHXRqavjKpnr9bxs+7cC2Vz6xoh7H8OjCF+psgZbUpRP1gN9SLDqOUrDZSAOzMwajWRHm+q8ArZ
D5+9W8wIlzlbTGr9iOnnq6kTUpOZpD57KiY3zmpYG1Xd17gLkWJOkl6217cglGAnp87kz9odt9bM
KE9gfr53Bxt18ZQlZHezaWdhnYIxekgXHRyAxUbbqJTcZt3pBRtJ4RPYHz9O+P0OyWDToOtp3BWq
yc4EXy5PZQGfNlCEqcVJfK7n/tvU1PNTTx3yaejydy9NL0vfWadFTtaLLWoDG7DNfIM9yxZv1G34
kWXpPc5MalmKeb6TLec+9PTjfQPzOT57Lh3B++7iFe6ff0gdvkcH/Wl/fw7H+QhguZoQIJbL9f5i
yyMkx3ELm6RAkNo5Qr9tFbbhc7NusnwtAEBq3Nx3MejzByuC29Ao5AK8wibpLNyO0m8tCj8ojaKj
aaYh4L2Ifh4s9i03GAPONxuROH6UzcuDWF8RuQL5kdsFG6tCDmupp/umM/lBZ3v+cd/LG3eB1R7v
JiaO/tzCeR3iKHu9bzBXfLgYPw9r2PuGYDYEwEYioF904PoI1fCXqa6evIzcbGfyutcQEC8D7HIF
6esnveW9y1gQzz2246sFolyW4XtV5PpEtPpqNkigzKkWk29foTzw0MH1bdqDkiD2dQrq6sOlXxer
P8Y4jT91MyexICUNWNQ7KBuP9XGuzwRhxpu+tklBNqcfWdl7TwiJM21+dXNreIKzQ+v3vUdOi/H4
qKOoOakEYSgU+dPcUSkKKEonvZddKF6fJ66LvQGvjp5DdnYyQkbasUNCnjvXHoIL0PGmOaLIRm6s
gYvPRA9vPCIvjlmOkD4cwaYM1IrOoop/mdzaDmRZAcHpWMZmI/eJxnTVVh5pmrCysgqiU6fgOcry
rx1hZwebm+8pX30HTe8+lAZJv0awGnWG/EgGg70FB/Ap6WB/c+uqn1RUUDQd3wjYUKx6Vwohwnmf
WlixA88FuIT8pyyKIfatvybRMAapiMRtOkTa0yIbN3Hy2en77kl0irU2ZqL7/WnJXOtt5lxu2i+u
IFmYkeohJ6X1QiMc0I87vWo1xsfeuUysQ45LxrNM3QHlWlPlj+P01W5tbEVx+9CbI1qckZuEct2V
i0MnoaJiaCfLKXLd+iStaIuhrfgIs+VVQSy7xmFLEQFcMbCidiNgMe2FFxtoXraRJGEfi29+4fg9
uSEtnS7UT1B0MA6IQO/rOcW5EukT0BWahtLF2r6kxyIg+NB28ffy1ebDkpOrPMVhuTGiAjWVIb9j
8WuYr/b7CnQIIIa+vCSDlfCqLrpOlrx0kUvCd7i3ZIG9DylnURKlttCvJ/1kN5rYZ9wY9qQVVw/L
2hxlQZYdNfS0g21E/jLO5MUOn+OSfrQ7BW/CIm43Fc5rGs47YCxkb3XSeA/70N3BUT6iFtWIVsLl
ya2fGyeBndDGIeKbqeJ/b5I039EFSYbl4k70MKKZVsA0yuxR5C7C4wwOBfYu8DXjOSWZ2a/cnBk4
LXBS7EvvGq3zgNw4TJ3T+ER1Ov7SkqklwgKMrXBX0yFdrJPVV7c6AwIsvJ/RaA3UBKwvTGqcc+o0
P+OkNLa1UNbZ6LxH2Vvad+al2Rcqd9Zyz3gCGDG9KHsBnqFthmOX0vxipvoo8P0/NWvpZyiU/Y2+
X/UR6+h9SMGDW23jYmip6JQSd7dV0rLOJCE2fh/4jWqAkLbkKLrxkJ5FrR7Ir9ZVDNR8FaIZLQKr
VD3JBLim4e2qqiqRq1Fc7zT1eJ0kaKd10JzvH97owvYZTeytJIzHF3UcI7Evwbuu1D0vTyk6ESId
eW/DUDfcBoaYfjlB48yWad3QJK1XJV6XthubbzYbTQeXIWox9cX5ZYowAHpUfw8lc9S6B63jWfVj
1gzNaWpJNjOqczlUA9HvPxsHQuxYuiOx8M2vanGtzRgygEOW3MKOORMeYRzcsGxOWWlZPoNasbc5
eFtPtqSbhxBQolRr1HPcCvtg+mxiitxGM18hRQUI16o0zmbC2bS+RxcExbYoZH3kDDpbveVAikiA
c5kQ4C08X+GYkjsQdow9oecdxkxd86KGn1sZVwzxGcoshwZdq/ecJuau67Zxon5miF6fom5vxlqf
zQ65E8LuTWbPrt8TJLmhaZUcY2oVm4EODvL37K0fKXbW7j6smvoyjjtdRtZb06NADIGCTX35OVjw
B3Wx92auOmUIeNjeEAzycawN943m4OJm+9TP4lfjALQOZp28NJR2wXtY34bBAA25KqOlgd0gMoaR
cNkBuC0Nn7fM4dIlvouhqUseVKuZm1p5cjIizG733b4fJrJHOeJqcC9Y0Y2HgejO1z4HYW54+2HV
cxMZP14q5QybbFbBjWmquaMPkX+ReEWQGA4/Ld2eqT3c3Aa1uGlDSG5WxTmOaQf5ZN/vxWD6E8u4
+zPxSBSRa1IsrBcr3SdZDGLu/pfq/q/66tKAGUFbh+cmW3XtTR9Wu16A1ypWEbzSxNfHEcskuzHZ
NYI/PGnSIRwrcYid/Gtz19GHcXi9P7pvNJqr3Sh0v3Ww0jSbWuCW85KcrtIAqmf9Fy26uKnujOO0
eL90Z0IPFfOD4SQYBAxl/rkpMo5ePdQBZXr8B0SeUsUvNsnOEZhJ3CX+EEgZD4Z4kBhwnu36acqU
ejLgj48l3BKRmc6ppoIDi2quXu7P9c4EN6AZiButLIOptAGccY4ApKcR7TBUNfc98C6gnVaJ9303
PDkFHX1OY+CuKo/XcKMV3NlYz6kyrec5jUGYZM3qHp/JH6HaggeNxsyk5PQgxu5K6bx+BQ1ES8x6
0RJUcDmDarBtPk7TyPpKjPEnQE4aiJ17dm3YB7aowoMII/nSpVK8REpuqc3XT0EHGKYcBSswM9xT
mho3Zr9ePqBe6fecWG6UV5f77xb0JP0Vw3iUAKh8DEzCH5cSOeh9X1fIUVAN1TuXqIaEBdLFmF0Q
lnk2bzFFIf4zwherd4nvsCjp0mUZ/YGJHSqKxb9vyszt87/tRzNQOTeciIjnd2bInNXPWLYzza0T
pXD6d7XznFX9gHGnKy/My6FEptEmzytvx79ILjoKG8Jb6wczWMKDGTtfDAHLNtPo+5k3nFFAJHu0
SdmeeLSr2WdfmlJ9DxoRXowMa5yH3wgS2HVAQcqBDZ/FSJDeEj80DcuRznxjhndKZI+8io86S4gd
WS65RVrZtWMUcJ2R5Jp5+lpnpNjTBv1MFwfri4CGlcRvCnLTpiFonjnaECh7CzsQA3Lu/aDb8E0v
+jS6wycEtf12WD5ygQlcFQDmQ5AgIKqGLimPSPZAG7shZ2k7b2U7nhK7e2Zy8jlaR5jMHo9IDFth
1shVSexOkCefzSZ6SgkHOHbYv4QJp0eufaBghCNKyMfVsEmh1i1t6cEXrfhW9i/M84M9jlUCuiZm
NbLRYEQQcmydYToNtp0eM2SDp0xxTdWgfWNRNlvh9j9tQwOPdtJveOpw7Wn3s1kqEtURppEywPHN
1JlSG42HbJdQU/KJqlGb+yZ3dqqJ1IkcmJ/twvdM+vZIt+wsXUxPtu08q3jycH8CSi/R7hpF5aKI
EagDEfmlFvy5KjFpGRsvhhXhG6oHMnzL7Pvk9Uzi1/JODussdcmj8QyQqW68qdvJ26l58TYOKeQo
91JEFUmE4IPlUJnLXwE/dTVioVkMxm1DMhHo0vpb+mElVf5UCdz/AJtJlKeCjMe4+4MbxyO3IQIP
LdN7dI3QQcei65OVl79GBxZlkICwk5PnvIfKevBqtK1x51EBVRIEO7RG4UUWYW3Vl6aPMzxULIFt
L8jxG47J1awJzyMnHM3eOvsqmq9xUVafOSQ3YITvTT0QqdfU32ilkRip6uXYjtCugNkFiHxSQea5
hfuO3HNkv9PGRT29nwmvfCAvEsuOCbYxBc7Tdsb7wO2niFm1wwEjyKBi+HKDqtlhv2q2QRNEpy4D
R7wIhHIPfRUTPaqr6jmOqRiiOcl78GC20ppFuTKPgwRnXgb5dcgqYv/6T0J24kqQfEXbsEODWdT8
iCZg7LprLhVC5p2TNaTsoZQ8eyTXFxSONmgH/NJcI0Mbyf2LcFIrk/opokCNmfIJyhnZX+JbJQhE
XEJtXyDkzKdEFDCWY3FMB/dZLOq2BGaM+1gScCeJ6iFwEuntiFiciGqKyicDMtqOKnX9WNbxq4Y6
a8DJuXLUVvMv9STidDVIJ0rKSZmjm17UxU65+s96SuuDHLBo3scNFJCfvNmxzkwUrmUajru05dNn
dvLsKpB5ZVJgfJ7ftWeNu2JNjRBzX1OoBiazxElB1zN9lobHfWsKSzy6G0eSbBebIyzrFpQamhx3
Y4X141C2D6mRA1JL+DuBBcQ5iCBgWVSfxrY2t0FBs57axEg0L8rNZdyF1WT5si8ZN3NdHgK9fHId
t/LX0vWyvT9sJR6+TUtnPO6qr26fBZtJvJWFdzDS0c65C7nSr/LM9KOKNWWl7V1Wf3cX0K4UKPyF
OSARA6bj+vd9UruIxYijs4qr0q/MqfSbdXPfvW9sucQZ4ov/4c8Bery/vXrUXnuYx+iVIMejrMZt
PagPnQK0be3MVHtMF4d8LtLTAPf61KwvoDLlLyUO6trBK+s12a7DmeffN0Myy8P8B8FlZwulKZO1
a5D1RK8Y8N/UY1/Rrenj4blA8Jh6ietjhsGVXOXf5hwrl2G1Lqd9b/iL+djmXs9K03AJLl8Nnioa
oRwmy0uApY+c+AWo3Rg+62PTBvlrrIdPJMxbR5T9hU/SDTwH4HNT05gXklx21rHyRv3aN7RVvIEQ
WbRgbx7Kx7dFV3CjSGwYxrNRqtQfLXd+iOa43jkaOirhs9hzMuQQQ+YHIhKnEKktB66nkjEX58UO
8KMvXY6LZTJy37VMtP2h/QpfpKiq1PfK5Q8ONjC/wXDOdONd4CsJKV3V/MUcO+9hjBbrmGHFYaEI
OmphNG7akhXgbO+G0qWsm1FZ6VeMgJO0N7csi0uNX8PjTN4ZAoPhUKIsIQgYPn27N90l/aJyLD3Q
ILhdxm1Bcv9SXwk0f7BkabxXnjseNHMEjKjh8OwZ3rK2H7ofUxod9dIdh6WzX4mlKo9cAsUpiKLi
vSzWtOjE+NYHVO9sVw4PUx5hhhdkt7AI2FdMxr+FFTWeHgCDnuyPIYyeVRDrnyi8dkPXbNFZqMcM
5yjYqwS/rZhPJL+o73lhuSy90HppEmxONMJfvImGztBT5GVBvbKosCuZBmAZnSMKRuW3IN7m1jGj
xmBs6QAyUpiEEZYcBURNShyt3xa4GLqoVw9hTdQrxQS5M1RvXHUD/nFuPXvHYv+XVbcnFpSKkBjC
xENdPBJiIt8otvlIiRnic2++OKzgZquMXhvCNPfrnq5px/V5px86GsObKQcD1Ng9mrgZfCVrBIC8
rILDJkcL6w4ljPcOHc6coIgsjecpvM2JozEhYT0ShvrRuO18dr4WEy6pPt7IaTJgYAvzUlkVP4wn
7fMI6+DQVAPJBk1+I04/vmJ8z2gPThe6k+WZe+ZtkEn/bOYKYgRTYjvLdyUV36dEgHI3IwYpOQGS
Uf1L3zIYt6HAi+Muf7R1DuY8QEtkUFzd0LcqDkrQwG2QaycNkh09xe3NctMR+SAucGNBjJQisESc
/xFFEB2nsSHPdC1LEa13pG2kXqT4VlvwSYuyZAjr3C8KFgshFpHlZ/GCGBaqcG+S6BxMDV3PcHmP
5xrnPGmUHK15FXWyBkqH5YDqyt5ol6RHT/fmEZzxcpCcYNwiMjBH3nZJqQ4jAAqJG2g+ex0a2oE2
Uj2L/jJk3ZUyp3NFQ677/LFw2uaZsKkVfRt2NyPHxGQzpDVjOx2d+WP2xgev8MQ1TLu9w8/rz3Hx
BZL5eEFSeEnMBDrmPH4OEdY8YSy+EsXDFTiC3hETLZt0Vo8eFmJEkGqDOh6QD6XtUNOxsUeYAAt4
vgu5hi/AeqikO3/U1oSby4QlHJJGYyX2vG+tYl2pd1QmDZf5MaiX0dJHpZyQ/Nfuhxjn6LIYDha2
YSpPyHqbLj7m5dTfopq4iyykkmYshEu7ztGaGwwgFREH98pBm+dqF3Q1OuoQDZQei/OQDj0kGmQr
c8rPQU7FQ5y7+qP5NHNTdoLucTaHxp+H9DWczPgBWbp5STu5U7Ut9tPsOWQ5VaRuGlvpsYokI12d
8M8SrsvCM6KgN/a9OC4ty39KxdVn7vbMwkVyIMK/+Not5zmO/d6yY9Dy9JqZJLVqI0hIfIxDZkKa
ztNT1HI7JPUV53Vj8KZm+DQ6FAOmZrm5diBPPVKpg2QRsg/pSmyB2XUbJrbqEpU4IvrS+zTC+TnW
ZhNsZVNYn7Q9Y10r+Edos3dR0HsDHZWEgOog+TkQEXOocDH6Rf+Csqb/MsziS98xwuoCGWwEP5tK
ti0RgcPag1s2byP683NOa0wmyoIKM1SooMXwoNC7V1C8g6Szr0tY6bM3le82+KGr04JbnguTSCiy
7vFKtSEnoZE+u7zFLnanZYNdMTiK6NgvIVYdfYpZ/1/aLiK+x5vVBRTkNugoHKWD2R1Z4dY3xyDF
YYqomq7cjjhS7yK3cXGb1jutCoPiOXBelNZMLWRDw9d0W+pLJmef6VZoQefR3kzYH/aMDsQe9CH5
CV1A8AdDr2/H5uJXdjoc7XiGCR2DI103sckduQn7SzAyI8QxDTaUtpQfK5rNVSzfRpAdxyBZmbj1
hUpqDuy2kNt2NH6RwFDTnwiqNwt99KOBw4xAjLu2vcUH+7ZQ9O/G9IP43+6mM4lQuQ9OeiSeBcdc
QFwHA4DHOrGbK+ehhuJH5ECX7gIKZ5c8s/NLhMqMhJLQ3tayLi6Tgap9DR81yHPfRmK1YjkKHacZ
xj9VUmeI4h2b0ITMPXvdO7w5OgeS8GilU9wjUCjJdWpNHjZZuPhxWlV7KCo0dNfsBj7gRN4AXYGN
1yJpH0KKfjqZ7a1phMOZXNRNQzBTc6r6tt4BuATVjpYC+w7jy2IGqP3srhrhZZK5lGQ04oei+2Ra
+HggrOIiHQtaTFlhjTcSbBaPW3La6seG1LHHbt3cbzsZVzA6lPSkp0ealszV6w5iml7b1DY2xJtD
ZGzowOEBHgMsCVHPPMv0MVof6RgfGnQosNajOqGbpzfqDTu4UjwXFDdVDu3VTrKjyzT20mBP2FdL
mp0jbLLpEEV0WTUrUM/6VDQZw6QtxN5YATGEVqvb2CF7RKp5Swn2AKucX7wxjc41Udon7nuAwT2p
KMbm7REy07dIWyEr5Nx77WV8gzonPgJi1vAmKBDNi3zqWxb+wG8IseKH3LYxUWN2Q/x0JbKvozQj
lHnehcy2Yu2a63evyHC5Vr4WVvi2BijH4zRfQgfMdJToHp+j+2OObJL1gnKEhGYSoa2bD8R+u0Uh
OmyYkj7IKgwAKyZAfZ1hb1NA8QemelKX8ns61oclzukeMAktXKp/eW+QjzSbVHaOAwEWALhaYt3W
dP2o25IME1+njHrCgJ9CQgd9JD77kRL9Pk3N6ts0ECoU9j+csihPgdfObxXlaUoLb3Flxaexo7h0
Px/uZwY2z6PNlGNPKn4JMS8PzlmILJ+TmzO+TT/ZTS3ILEMs0BLb9FywMsXhg+XVwhlUUyqjD/V1
IKJ8Kxk3NjTjmys0rzca4GKXYZrcD6zdDlS2WPbR7iQApn0ZwGKca2zEq1Yd2Aem8/fCc34a7cJT
WSaOzDPNT6iVvR14x+V4vwnjB0Zjj23y6EzdjxFZyg1AvcDWW5e7uaCz2STmSlvQzm1p9XtUlt1b
ITz7RvLXe1o/K/r/ryQfx29eI6lQF7HEDushE/BE49tjVQnKAjy87wNk/OcjXEeNf9+NZhuZVUxG
Wu50DAmQYM7ktOplm/ZZ7d83RTF+xr+X7SYkGLYXV36vKzr3IhP/epjS1j6P841ic4lvg42zLsW8
ddl1fyR6aFEb6IrBjks+IajZKnzXoZhMuUQHKQT09XERA1UJGytxkChk5yAOcr8Y5T83nhvrdKNq
0ES1OLdW/0fa5VC4QUWmSC6Wwu+MuvDvj4gwU9zD1edEO1FGGFRH7t394bQ+jEOTD6q5G0WtA8eg
KGDJMWhhXmVz3/1r4+iIHOeUXm3swIi8v8H9Df98q/96rrGhEeiwPOUswMjiT7Ng70zj+/1l6f25
+xukouQj3T/Cb2+YVoizSHd4r6mR+qUaORBGEtX+n/vrk2EEqHlElEHQkYXOOisKAnhZ5NO7K/37
o792g8hgorrmKq2v+Ov5+8//23N/7f71Oos2D4k+//XOWehk1A6Knqk9BzD66yje9w2j4kjEbehz
8gsal7Htk0lj+9kYKWvbOTmCDC89jqPrUTp8vb/AsL97ZludJz1VpCXJ/J/vCwWQM+L+v8CUUtAZ
5i/3RzJy271Iuh9/PXV/3l1fdn/Uem57nHV5/uvt7s//+Z7lROHPrtDP5Wu6EhU8CMstwU33R/fN
/Q/9GrGE2cLextWrR/Pz3FWEwc2DIjrQ4LLKapKkmBdtzNDKzvfDHN3Psb8Oa5YehvWiul9JU9zX
/n0zrI9shR2pXuI1vn+c/Lr6P+ydyXKkWLqtX+XYnVPGpmdwJ+6AN+qlkEIRE0yhyKDve57+fhtl
lpQ6UXVuzY9ZpgfeAcJpNv+/1rfK+axRnqeox9P3h+21Il65MwRAkGY9vpc+L0iekH9IlHKQbA9A
BCI/ytoZuYhTPropYbNSL0D4GSFOOupPqWvCuKBnbWBbMouJNL2dqy6+U9gHrGUotpwvCtSoHe3m
Q1oQuxYSFIjDArRv/CjK8l7PKMFOs0/gJaPTOFJ2aySQHSwHBmjaBdFRXgLPcb9wh7ejdfiYk6he
aKkTECL2E4ZZuKMR/mhVLLDoZWeRYxrE4Fdn0U9jSW5MSaL4odP1KywM3Co1CPUixN5UQZ+0xrzp
tTS6jIwoiEle9TlFXIaZFZ9tVnA37eyl+0Etjl45jdEdAjB0+fwyzBAVwQ4rzuL3IdV/7NpUN4FK
5HmBqAX0XGjpV6GBW1cfrmbZGx56IBZWeqPa7oWxQPKjWjeSqG1gbvXMbvhq5O0tFbMD/iGhRgIP
qPNam197pPX7qnfJ9MleOVt7NAH5e6LkkCoAjtJmeV1XuvcgSs6QUXxnAWMZ1eajNtkvinpQO1Cr
s40ptKfPQi6MstME/QII2ytGfTo4scbNApfxxMh3sTmU+2TIDKCJqj9QAwLsmHxvkibn1gPTn9Dm
E9bHu5TOzVhwbxmGt4lDPxEZPFnSkE/sGnKA6+mEM0GotCnIgHEJJgqoBrnJUo8C9aESPVIHBxe/
tRM6W67jTuwcaiPsQazS9BXioI5z+uckaVbWQSNXdKcXDPHrNgxgo9wl/XVZLbpfFbiw3QGrLuMa
r4ckwD1t3jkp7PuIRqBFc1AXhxCxDZYm0JmGQVVS05Irt9Ufll6DzmrB9UAbcU+J6oq/HXrtkqAo
xm8U2MBOZuBxu9TENlZb5RNH5y/Re/1KnTQlc1kO8E9GxM4lhHYMV4Mehh4f1jHBizeoP7iBwCdw
0gRc8QjIN+NDTGYUuGb8FfXXpddBHVbJj6QmLgZNtIdCMvQxjoFNLMT9Yps/QwA2ZJrVmVLu255t
PLSq5ocasEXwc+GhnY2jIc2mqrSdqtKA2ksrKjkNWoDfZPEZJeNvlpbVVppXU2ljNaShdcbZWkiL
K9Yh1ADS9rpuBlicsKu0xG4vYdPYtdIuSxq4wlUIC22Hl1aTptpC2mttabRNpeV2lebbSNpwiURv
6KBjzaWviKATt+4sbbuuNPBW0sqLf8ameIC915BG35C/oJPWX0OagCG4epW0BSsLnkpqOGvgStNw
I+3DOm00KhNYimdpLh5xGXOhGL9sDz0ZedKITHxjIo3JKQ7lRlqV8bBPX2xpX07xMSvp+keeJKRf
JlNym+gK+Nci0OtQ41yVu0fbhgkZdkpyH8U2XHxyA2nMOqM5XjSrSY+gHxTMMPd6r9v3s0iCJV/H
W3XQHpqyfY3VwuWthVr1opc3ltGTfKiK6eSIDHtV2CK2qcTsYWKv/cJtD5XR6deCO7uxKvsLhN8v
jHdIhqOMSN1vThguGtOlnT4Vdeow+p9aPyRFOtQmAGnEDWnjNO0EUPPTVDMszNWrxnKMK1NbjKtS
Q644o2sILHzkHMkpbidwO5T97T1ceXFpCOOuGfE0KRbp0ZSrul2lfNXn0brSe7gp6K6OKwmwXlFI
sABlU69NeqlWL4j+Hfo/llx7QFkRP/SU5+OwLx6t6WJZOxejKBx9M/taiGW6DN2lvkoVjNdSddNA
mMOzpZ6jtT2OFov/98piIa0Uf9MVO6iubB1nqyZwk3+2WqyjlrqJrdfHTDjZcRppevdFqOzQDD46
iBYf5qJr8bQugSnFHbPVJ//DKmj/ze3hOA4nVFWYQqURqH+Ss7th3MOv7etjoSB3Ai96Y0ecAZQp
BnhDxEiuMT5HEFAHbjXG14aL3UwrxF6pq3HfNXqBMi6KL6TYVB0FxCYn+tLTXCYbZ1KvpQp0q0b9
+w2nSUX7pw3nSGSXZaHDJ0VFvv9B8Y6bgay5ambDub3l56ZwTtEYknK7InuvcuNgjk7lzaM4jdYS
E0VUZN9W/SiM7AfJMpdhZ7gvs18LJ/5haepTRTGH4g/IRyc1Dc5fDIGpxtx2FY7VIknW8/+w/v/N
3MBWl7gxaHsWf8YmOP+w/kuX4pkBT82prmTobuDdAy/IH2G2NNkW9YQqo9wjeRqDNbefRyvh9GBc
kbbc+5VWGT7a/svJ+WFmaXtcLefZlRWQJq2/ceTdkilTH+a6AjVWxFiFU+Pa6PPhfyF2/18BDpqw
HUIV/rUF7Ioz4Ev58jcH2Nt3/nSACdX4h0pyg22oXHRJRcFp9KcDTAjrH+wPgoqEgdJHqB/iG9x/
qOQEAXRG/WKy62AD+Su+wQBvZ5gAbjXGPJZl/EfxDbQuPlmdOLBUtHr8p5sOCrnPjpKaOEstDJf4
xlq6u1BgrVTJej6WDUKHQiH4qoQpm+b6RTE4qZ+PyXenc/qzjh6HEhfNbWrfg1qOgVgjmiHlL4f2
Vs6V9RvCwnsDnsbeHo2Ofpls9FPdt3u3PA5AdztSzSBo37ixJCpXZ0f9ki39jxUwVmWTySiSeAGE
p3+Ls/mVCPWDZeBIz7NFvYtdxWNMvcsUeFZ5OJDUZkGGyY3ZH3sDDUotPD27bdb1STGLr/qiJIfq
VzRV/rS0h9ahrCcGowxismkPDWYuRJn5IeJr5N5Dr02T6DnPZQndXn7OoJ+JikZd0Ro44MDQ0SRD
QAXLgTTdGfL+XdFX/uC2KLLXNr20NftCGWPjONBZ3+UAc7x1AuaSuMlPzLMXJWjQgDtJdJbU4KiM
qA60uxkZLukFfmFgZucT8wFUOIWozDqrMb2A2O1RTgsD6Tp/uTEPwyUSgDoyLa6lOSXyuoB+NmUI
hqrYS7XlNs6DMp/Nm6akFFBnptcbkbNPdPdBIQxtt7bqbT9WsqhbwsTK4gql/UPHPuDjkaVKbeTP
ouXK3mj5ixhgo+sJev/ENaddXFvrPnScQE+7b24K9M9a9QqynXrW3Gq6hA4XCAeglLAh+OctAdNW
OxwitgB2XRz3s/1d5OO9tRpGoKVYvEsjWhjTQJIAeBHvK2e5aaa4vUCg9CvNFHAXhWN4aHNwXBnH
ZWQea9Y+2YjXGfsUrhfn2ktUmfNRp3Y3p9wj5VlcempehUdE4/KHna8VHfk6GYDenHBLr5cq+KXZ
EQggi4AjhTGk+0NE6XCwMvs7vJYSCD4D6nFh0ITXBvPPHo3GS9Ebqadg6sBWl143lJE8q16tgEhn
XbO4x61pbLXphKKEnmeu/XLVuD7FxfCsJvnqtzOYLMfU0eOkiae3Gi57K7roLTper5nSk1hGMDR2
lIqip25yvVVRFYJguHMr8ijjdizv4/gpjJHIG4S/Qk02J9YHaXqKXX3o0LI0cE7m5H7GxW7Fqd8A
f2kYeMOrUNsbW5nKIBK1s6MgGKPXIU2bBjk6AJn4EJMreFqc6qvLmGpXIyotEjPct26J8sOwX3Di
/+w5ge0p1Cr7dtEC8iJ22PuTnbGYf9jlfAVElnmnktXSDMNuTvBriTErwcaLci9x1IHAPje6dX1U
ZFmwwgWOsrwFbhyL9Lkxnflk11hJ2gmx1FD2QPSayDcKx4eiIsBXYV5cS6K2hvzIr1bs6tmO6Ba3
3c5x1O9J0uOpLGE76QFn4H3I3QtbnP5vT0JfNt32eHNa4fDb9vYYKJFKz8aAkISNIjrqocVtl1rR
E0uml9zSgqob5qNJ0PRutbpiD3sZTnnCLV8+VtMp1eLn2o2v1QqYRezYQOErdjmaCCq0/kEHsUY3
oyIlI08rH34cckRsbcgYir0yhFNA155xbv4cVYI9rJx1GGEhBeNdrKSE09JLngWoAsPYCxomAdaS
F0cnPSyPX8wyuUF5Yd4odku9MIRU1kTLHXfzV/EjYEQgBYsnUuTAs0onKOoPzdRVgQp446DRQugX
Gi+tsQD+m4k4Pw0IjW7iVMuosvQucQsj8bolHEwqLuvUnomQokTkxt15Mtv84EbqxftL2ydA4CO5
O7995+09+cUPz7U4pj6NLYeKqTKes7WChS2nxKTfror1U8/CQ4q16qDJaqyYW3Q4UoyzPd0eCJWD
dhIZv/pxhVfe2PR6EQHcCCT+ILwqFXqcybHgTNFNt3YnS8tGoDigDpqYlh0nas+KbW0P2VW5puG9
U1d8QAk1QeTblOScXnMyGCZMbg9djdJulTjQVepRtoethttJjcr7a6KfhYf4uN4rM8A4wWV0AuHo
xfJMmK7tvZ6g9SnCMYi09UsF9l/PKucaxcYx7pL8uBjDjaro4rw91GaknYm8PNHetw5lK7JzY16w
X2Xn2LRu8WZ87cPirkNP60Vod3cV6eI9ZUjdVqcc12VUHNtM83shfzlTNEHbRw+zVZXo6eVrXSN/
zXaZUEI9FvkcnR1cmFm3HOGfHi2tjIJ5dl5kk7RPdXCwk/mrWhbTVxwrPaR2d2Ou4Z/F40xWn1Uo
skj/AFlS/Tpu1WZbe3VH0pBtxJiRFa1e08cmyUpU67eHreg4FB0rvE1SB4fdGVVQc/UF+VnLvXaP
QN2GcuJPGfWT2sAMYUUKv9AgN/9WINezLDsbd7Y5Pxi0Nc5FdY4tkmQSuBcHsiFp/8OG4OD8rgq1
AlpnnZKpKQI1F8eipMeOKUpAZYqoq4dSzLbtAXh+531vgCwXufPnkrbFbQ+fXtOiAarQpA2UMvpC
hcTBFiEiZd6vdUX9Rtbo24TOYpE0f7xX4rep35XouTJS0jTV+1ES+7eHtV86sLQkd6Q4lpa9ASuf
IA/BNpmsuT4U7vTWFtiKtduDHpKTQRbYc5nN+bY7rAqHb2Totd+o2i8NLcB+iYZQLcPD5ACU+xHn
8asyx86yJ2C+PM9yl3dk2+L9aZGNJawm+Q417nb1t7eKxrKA9Y0t5U97od/49ontvRb9mTF2RGF0
i3F8n9NYwh1C/E1lQM5Nl8fcNvU2m7dFbMuRDx8Ws70zFMOjMxHH8+lz22zeVud9Ue+f2V6rQhOB
D+XLQ5Ha3z+9+S+fbm98mufbqr4tbnv/7YVtm334Mz5Mbp8KnQExzDxn82XeKtWHjfVhJtvkb/+S
D7P78P6Hye2r7w+fVhr11YAKZwiMnIF5o3fxxYze96JaxBwFjUq1sqUesr0RLqK23j5TRElGEVx+
fHvLLAjLmTnkY/PB7vIGkh79BwdkFRf13052NUM8pUm1fSlC8nDxK3r6LNMhbPTRZ0VDpb7fvro9
3x5EXBIyFwpvFqOg0Y6P0qs7clQNMD+T/CMMNNZ1pxHMy2XUB2BLdlduFVBCaSEt5Ux3yuBC5EUJ
fM+iOceyxVDJPpwjd7ntKQAy9tz359uLitzzt6lPX6mmvD+OyBIU2aPZHlrZktqmtCydPSNlHOAW
c3HeZlIVlbvst8kxjMMFRjOLL7ZXt8kPr06O/lyaDEisbmnodQJDcqrmm7VpQiHVAyqimYhxBr1D
So6OP2faYzIi29Ms7oPkcbs99HIqZTC8M0Oks9qS/yhJhXBT2BrqOl9kRq2h+RuwgHIXJmaNCAsA
PE7de3EV+aHcNnr/s5iUAsMM89oEmdtUCCnaMWwErNPPdXJvmwJV7fZ30Lx4CJsJ+ul2Qthe2zYD
516b6B/vff00ecUkcIDewT+3Yr11TzPZiCscpPChWSDMkB1YRkrPo1B1xAkuTbztI4b8gVs9f65n
Yfpqm3dgS+S5FoJDcwDac1pC/X5u0wNDgpl2MGTgNJ+Ps2yuakNTohEWOA9pCQiC0/mx3Ky/bvVM
J+OLVdjWK0Rvf+q1m1UnSB15CWhG+cF//rTbVDkMrylIzt1cVaBmq5TexraUQbZwR7k8pYu59die
Z1uLVxTHusoWCG7dpPqiIGJjMftyuhqgkyCfpGHtyLHPJJtr7Au/6rgo3n7f7Zfotln//YdJHP2P
fISeR0vcM2Oq5kZjY7zYWrQOKYNezLW0ZpNtv8y2W0cqkHD0FOQQGm+77Pbe9rDIM+/70/e/envt
d0+3N7YdfXv3/bufZgVCfGbscbUdctu+tq3M9rTAFUOvVB6m70fk24tA3RZyG+387feKlME6qkgQ
tw9vi+VeU7bg5KE7b4fa2+R2fG9rw8jvrwOQ0CIW9L7KUV1i3GWcqLjDF0Ne91N5bMRKqKygPZmk
bFKt9JqM71Vb1ig+xuxYgQrEmiE//jYZyq2W7ENzYEwBNLBCasWeuk29P7y/tqyFESxCo1wJde6f
56Ttb9oe+lFwyd8m3W10sk2+rT1+WxTFV3NFxvPINMbLNbBmhLToP7rqZBk/nG1FjPasOZp62jY2
pV6ay3JR79v+/TW7Grgzj0yFUCs+sr2xLfL96ft3t6n3n/H9jff5ffpuUj4OmdJxDmPTbCfOwY7b
8rg93448tnhGRJJ8/23l1xoYdqJMZEzJ3WL7Td/3LXd9iRSlPG37WKKp9sKhxG8QDwNDmW1H/P3k
Nou3U9VcLd3RqXMvl4O3VD5s55Lt6Ta1vfb+dHvNkqPg/+hz24en8HVCNHPalr+t37jtoO/HTLip
Q9525u1VVyuH1X//wjb19qlt8vPzD3P98KnPC/j8LUVgweutL/i10v12mtkuI9vU9t3fvfb+ke1d
FKYcgdvk+8P2e7w/3aa27/3LuVK7/9tstg9+WtTvXvs0109LAj8L8lj1WwKjuEeXQ3sqCfqIR2g7
1t8fVgeg6h7EB3uDPPTfH95fW4uCQ3x73vQ6k28f2k6328zfP/rhnW0yNKKR1jMetW2Ptt70IXLn
3o6gD8/fJj+/uj3fvvrx8HTt/ZwgaslWQUmPwXHzipuADohxm6+Zxc1TH5hl7R76huKbOz1mc6lj
OBjUR04nBOrOuKqoC1c7ex2axzrrTkYDCH0V1vKtNMoj8nrlEViVeztqVeORM/CQpXUSSGo3Kha0
f0lCxcEy78s5BZGtA7+uoKlcroivPTvC11kYxeVqJ5QbqZPgiyZ8xxmB8mIQ24lxtgJlO8d9/oPf
TidruewGeVO1FrNHXiGimu3yul1Y3x/c96vth0vuNvm7j396bbt0b6+9LeF333tbwpS5l1Z3UFVE
GNuQbhtWbsfu+3N3uxhROqcsJt/fngOK4Qq1vfjb9z993ZKCNpkStoM9y0lt+zrS7jK92T45ZgiB
tbm5295YtkPw95NJRIghNopXkbQAMCp45N0y7UGHDFKDEe3TKX61y8tBqfmhqycCApAql88Z8tsg
6dojBTuwRNBj99xHnZHnGk9dndyK1oIZ5l7r5fiCuRyjlKL7CGvNb+Zg3oez+lprIRRpTs8+CSn5
cRJkZXarDdMwKSdiG9fOG0SswnXFstN0YGsas8g9gjuoa0qMaK8MF+13K4rNQIsYGaKpx+He3Ua5
GoGt6YlUXWBNJGvfg3+u1iDJu6MbQr0UZnZBbE5x5BL/jOMYclVlE9ushE/WMHyL4lnZR3kBi0nX
PMjVClW+kSoYhfBd48gKfAj+y7UtDox5BpEaLtdjHFGlsMgWKNUC51gW7euQosVSM2WSomBE03qI
OvwrBhkUkqD0UxHujaEYFrfK/cGqlV+oJha/IIXVr2PWHKAKVOgFVzG34HVl345x+oL4PoKeq+8p
GPhdFX4drObOKVLPSZNmn1ts1TFP9toP3S2xnSz9CkJaBRNmBnYb0j0typ+LU59MBe8xXP454CZ5
8JesvG0q1b3hvu/VdmOgC5XtHG2ww6tG/VpMuXHKR5I/bfSRXUmOIn7nbrXSQEPOso+cvKNyk/vc
tlE57+JdU5XWMUchp6RSZ0XyWjBVGcNPmgiuk2P2qhFVQDMpR0fB/UHZQhB3ryOARDSlP0xV41yY
S2N4dlmiFOke3TXELWRHrgTOP6Rzv+wztUvuUnN4juMUYN2sfKlcROerI74oePL2toYfnxNUegGZ
FxR0WwYDmlmsqEBiYPgiaDZXvxxhbA8TSZ9ug3HNRBKzZppXz5CHF6voLm18xQdLKb+BfykXfMZa
jkGTlgSFcmE/Fot44e6Tu0oINEHZjccZNyh/7kzRmYhZVMKAEcT4w5rQq7tGdR5zxbps9CnQ7RrJ
EGf/WJdnPepN3lwCDxioyeblJQCBQ2wIcNMT/Fic0pj/faVOvhlzNAcZBdZmaI/FjQE2j/tcehWu
aOl9dz8L1+z8XFhfDLARa1f+tGsR/1h09Udaz+VDO2bpGSNB71nSQ6Ul4rpfqJXTb4GuDFFmTZwH
BOKX9sSdCgYxPPLR5dyW4AlNrisVHbZBq4gZHf6I7KS8zSYkcGI6JhBDfARyNOd663oBpqpZ04OG
9mi1Su2KMwVGcH3AZa8a37IZf79Wc/pvm+Y5pxvvJy60dAWB8NilJxPK9C4b4pe1x23j6jnDz5xs
8tB4hpRdQRnPrO67NdFKSJfnaLIXfHskgUzad6R+rl8pCfXb0Ve7+6V+LRszvktJ8cW2Uc5B1LUU
m2JlP6IfvLSdtt8La/qm2RY7CTVi3CsRu7T9KkIij0elyG4sE3Grpbe+jd0aFKD9ZYmMwiNqBMVi
iD0FENDe7ThjaDjs2xQoExE0hNuCbyYQ2/1ZUGorZsiP4bJe5kjX7Ca7oBw7+5A5Mot7TZF/dbFo
UKh2ZPQq6BLlwYlYhtsCoKbuSebJwdCzO81BrtYm11z+cJe3iIeROvE7kvfxUKmt9hoh5Rqrr2jH
Q89w4K1NOJ67nA2piPwC/AWiHxbnRcuTZo5f4YUrQb4s/qxx8meAeVvgSJlmTqS6gqjPqAtMBRLO
KxqO2sHQdVbafBpNJDNNCHKH9lFu+3rRPRmMd3aaa09grBFOtuDwjDQkmyjxqxZVmDP0RMGAAG9z
WSQnW/YC/dGVMyRHBFEzRgYFTIXRcYVYuC4VUbPuaQAsl4xnds3Y/kKiZR0b2Ip9THBvWDuo7xF9
JQSa98Zanvq2RcoxDeWpMbgjtDRCsxXBUR5VsMVz3GiHnh91aabpCkcWXHqazEFN0yZx6/aYSIpf
OhTUV5KRIxBQEl8C/d9WuBxXG9VbMxu957jf6p6eqdbSCorU6JcS9a/ROq77Xr8bMXed4GsBVWpR
vhkZvs+54PeLoyt91R5NFehPuYBBG0iG0ZeXpquV6xwTe47a8GpSlGFvFHBgaMrtKnO0SHoxDnnD
yZJTA2FOhKyPIz7cvu0unMgmaZ56/1fOjxeWW0T7SGVHLRcELjonK00oNfrr7J7KvNeTm3CAdIQ/
SHfTg57F31NRXadOJXZZN2XMUsanRdqVpoy3a59euC2ntyG0fnDHfOgairVuckVTHP5BCveKth6N
0DC60iytBqDuXIcqQVU6JqrdMAq6VdZ8ZyZmfKilFBM6xlEvS/fiLDCZ7mYOxwtVecyh6ewiyvQ7
V9IgQCGrHRS3/CUM6eqTg5oHGDOkvnw4JsvTqFrQ+pW7Js+Ss2Zad4jbDjTmsjjSA4pHxBtphBVN
HOJos/2OdGxSpIbvdLc5QENmVCFUPIZYgc1CPGZL3N9FIVpiDWujA6BpyNlCJSeX1p3TC6E2LkpU
v60vp7lz78G0TATLgUgoIHQApmA0gJa3qGCYu2Ao1OWc0VHOS22XRubtYiUjp3E987hCnbWC4KQp
ZzwOt4b8WogndV+goEuIHhvX5GHQFsBFBczOqsGyupQu+kqli3xNsRikNc1jKG7tNb/GpY+84rsu
0bKLPlLa0lA6xuvsqzjUKPyYJr2olMyQBP1fA9uFnXq4MEdN3ddAD5TnZcqA1unALrVcafdj0n1b
ycVqWn1FkqncJjhJvbLMkJiKSvO4dpFLVGN1d8xvC0qNuagvJgX2Wi5ZHDqRvke8109OFx+FXTYn
0K6ztFjJ2OhTaDcKnf14OLkyccqNGDAnMXJY5TYeyh1kI86Tkadjhb5PdVSpILYVAyW2em0r4DZD
PDhuRvMJMV1GXtoLlbZwN5rxz7pcIYLZoS8jBRY9gQ91quxo5Qcab9ZCRef6gErC2XWJqXiYcokb
sNodqnIGmPV65qpEJ3hoOAQTEseL7nlEfeFFJsA7E+LCYIudSmiY68a/iiWD2zar0L5GYD1lf68t
uhvE5mgeSdj6ERfZF5PMHx9BDAhy2+mDLp8ZJgnzIba/Ftz/0I5GtNbmteWLOrkszCtb+W5HcXNI
BsrBi3KhTCQxTrJXtSgWGFXGLVHPUIyzaVVm8X0yEulRrQheQwkkBfCULJyUG63JvUXYdH2ncS8G
iR6+1XQ9PU3T8OQszi/SPMS+LvAtuGPDFQqLMTKArG1iGe+xHFpzj4Ud+UI21KdEuSVREzujxbXY
0dqTZiNwjlP0ptFsnbTONS+5ueCeAQ+ZGYJLilQAh5URKM/lpDFQr9zqQpMa5sI5cTU0HhLODrZz
4oz+CGkRolO1XKgIzmfVBbQ5va6D8Qs4wwgHb/WTFPlQYVz1eZx6K1QuqO5u0KSVh/GbQxi75Ikg
32u1G6G0Nydb9goT+p1rMkyHMm1aT40xF5CXkvgFYuiakKKD3k238GTPLuMgRlU5Ntal99iQ7Pfu
xCA8Uw/KPABi79XjnBbGHV5ERC80QuOjq8TfyqW97kBQXvfYhkkfb5WbPBJBW2Oyhjxz3XMDLcBH
XxO/Fhi9vDWBwJEuzveiICqhI9xoX1tOw97vPMZW4y2MAGY4S6m9HCphHIwRnNcAuI9ibJcSBTBd
5uXqR7QlvdTSnpZG/LTXKPdqM+VmwQ5zuNl6sYczfeC24bmpcG+Q2OblqkXMvOQVOBOXT7E2R1hL
h3lASQCzY2b9z9o6PE6IFs5lejuouhyh4yxzyuIFqfqljfgc/FGTYSJFZTEIVMfU4a3dGJ3ygb1w
0vr1mgyUh3lwXk2oP8+V434lbqJFk5v/TFIFc/IgUNvY9XHW2b9y47olAfmJYLqvHcoeGqTC7yMr
P68ldr2SvEsQAFOgzuiSwiY6wld+qnujeOj6yfQKrA0zuEAvTZTHMl0SCD/9LqwWBKEQXLhXW79a
cdv46pwHIDcPimWm7DnEWkbtsvrhDNYR9DPKlaqGODyaJHyeFxF7I7EGk456udHzmqiMEbMkaY/K
SBaqlotDZINPsWCODzkgj9YaoIoYDHS0eZ5ILsF7b7epQsbmncb1JlBsDCUAXrw+Q/MlTGz4doxY
RezWVYuCygwHLmfQQOcGVAYKUIYcsZ2BjazOOFzTczstxynD9Bz1ZGkvPcXn3LnMVCwIydCbXwtu
l5CVqvsKVRqYmTZHTM3cxwYRjNoXgA9NddfSFptbshastBu9IkI9xjj4pk89eK/cfHAmy8l5gv9p
BnGBuSsvlhAp8pTv1ni1dpbBXfLodIci4axZFMsRUetdYZEZErvziYO6IkM0YVV6+6YMizBwZvKw
LUvd23U73gH949yAeCu2DTonLeo0FU+Ox905Bxx7YCASzv5RaYpz7OpxEC75k5rqnOa5aGGxUg6u
HdMdcQBpttX9PHVPTnIfG/0TgF0iUaMMZJgTjGVqnfg1gLSCnEv3ihvx4xnOKikzCKwGfAw9qaQ6
kRHwKN2nuO5in773ndAi64CirDzYBh5sQebsQJoOh4sQN0IrkNOFDGZEq2lY+iEExb9ytuW+URb3
QOzMH8lk/aB/f5CreEqt4btJlWsXWvljO09Uw5b+aPbRwS1SUihCwnCn4VkLu2C03cvEDSJTH0ic
682LX02jZAAdJTTPdu41bkHg2aR1YICoIldC35krP2ltjgH3Fbso6uLroQLpZs5j6lEYRoPXDlwG
hsdVG54LEWnXFVvvpl/ba3VOZEegwtFqlp2Pd4u4QLwnqSN7sJYdgdyTNYjlZmiqNujQkntJM0NU
0cEL2UOaXziif0Oa/29A9pel/uP//p8XHGTkpXd9m7z2H3XCMsLh30mL//rOf1W//mtf5UPxI/mb
zvjt+38FTVgEZbuWi37X0jUH1uc/Zca2/Q80xsQ3qbpugRVRkf3/GTQh87Bd8iQcVyd1wbAt3vpT
Zsxbjko8PG9apg3c4T+KypaL/5uIHymzSUsUWohh6pYu//KPIv5FlJmAhqoeFRfvEkaf6Je5XgwR
MjiZ3FgAekJQmeIbDsUfJgWkbnwYKKWq608YBsB2Qz8BKRTBgZym26k+qgm2+GfB0dontx828+2b
teBv4Q/O79ZWt6Qkms2jueJTVkKF7Lp2HEYyyqwSw+hAxCnqW1Uixig+kMZ42Y0ZEcLFzqTuV6j3
Ns3Der1enPHYKP0PDeLGaGhHxp0+0E46guFVUjnBBL1tMQwCUrluQFQbSogdN7b+RwcJNeP2EP46
s2nQQWbArKKyvpWzowpFJYnX+ETWToHRVK/yMyPa575OcYMjHTTd4+SGKDLBzLCoPiLLSb90kDDL
l+RH5CybWhzkGjj1FMhZTWZ97hxQl/Wrwdz/WqnGADLEOskV3FaY8JlKNX3L5jabFU+YXdQwTsZr
GtZ8tqJB6HLvRJiVnG6Y7kiICnuDRWcBjkE/cdQb+Zm4AElsHppYIkvQMSPfBfMKyICPRrzGXSXM
GM/pb4xsPmlDAaqJ/zmpyW8biXtUi/C71UkDFvNI4CpDQzyHCqZ9vtsYKMuWA6ZTbyrcKzk7jQLg
2B0NfWTkqO25Q7hr+DQxlFSjWOzUq780R94MDHvduDG7CwNoIN/ISmbAMrb1YuENqXd//alyeR0u
Qkg+h+0yNqLdVXD4xdu/aEXVH12K8bDhbCz/AOZj1MMuRIkuN4/82+XCt9fReDZAS+S03IShnOa9
roI2QY5U9kVl1TBvPRmwrOEXckefGzbbSz0UYMAHUrcibd5ZTI/Vbap9Ca3CU0n2UPszseo7ega+
fCo/LLXBkH2PC4GJKmPohtGUkY4BqUb7YSBhktfDtd2NxL6n6/eEZcj5dtkYJFRZMmYnZwFKdQ+V
B3kokcOslaXhjf3zqw4i7gbIbDalfpKQxMe0fK+Rs/Vrg7+MuQE06iFw9A8gIoKCr8s1kF+b8sBy
vwmd2F9Eg2OzBKNbGuRRVi/Eru5cbl0A6e0L7shJJyERYK/qsfcycovVDtk95aMvbgTkhEzm76A9
ZCF05y76bVjkT1NtMfAwGSSC0Yk6+6Jb7KumFbgFyWRKs70da1cDXmavdAaBS/cw9WQ8ao7zJSuf
tY6kXlrOzT5LHYLQ1OkV2br3/9g7ry1XlWzb/sr9AarhA+6jJORNevdCy2U23kNgvv52yF21Vu2q
VnXP+3lRy5RBEgIiYs4x+shCUtrtgBOGzIW7VDM8pnIcZ51n9O09AlYm+43XzW2IxLhxEQv+15/z
/+XPsYhB+e3ivvlsP//P1wuvnxmD7/ozjf5Af/HPI+fXq/5u0NHMvwHw04SFtYyMF/M3g45u/s1k
3HKFa2umTqXtHyOnqRPR5DA6aqouHKw4xq+RU/+bZRiMpth8HYOB939m0OH7/D5yqnwsvEE2NjcD
nxDD5z+PnC2uihIFPezJ3iAutlC3ZTuYZ6kSaUBUqXwuiLI9dGbkbKrIwjVZW8Dk26jcQZ55lH6R
PWVq+j3IirMcXObWRn5FEMs1cwN5M79lqqsAMxg/IsUpd2GdysOAv6Jxy+fecYYb66vh5raOvf3t
h/g3o6z1F1/f/MVM1dWFwBplOro9uxV/88URN1ImbtjJa6Ab2a5347Xemt8ns7b2QJfyMzmWIZ7U
Lkb1rEB27BrnXPeDdi1D82cbUj92B3kr7HK46FqaQ0VX2q2jYxOtkxKEb93diQh+KIl5yR45I7BZ
x08vvuP/kEkf7VlcPhSi055EBqwVG470/LiU+E1yGnJq/kdbQJCubYeMTpM07bzqMR7m8Yn+RQwq
q4HgLxqxG8ck8OxB809G2N/5CpnTjS+N527A/u4KMzyFnpUrJOyMjvIIwsrY5yYq8oCIh/+yT+1/
8XKxT22B01B3wZih4fnLPgXW7thEQV+DaWy3sgujrSupfgetCJ4kFgernHNNgByejIiBKC/jj7bo
fzgmlbjIrXQgVMSd+Il6k5LMk7ZoO8Dx1FaqGG93bT3Gdpo8EACLydeG5emChKp96y1IW0lfy0Z6
XMr8FKCrCFh45aue2Frs6/1TUuCOCu34caDzAcYggRuQhixW/w4vCneVRSQrJ52GDtBJb9LyCd2C
87th3CWbUO+1J0OwL12A6aGdvYyBtZEi6yF+lSHx88UNV9BRsB6jczC1+1C3HpLImfZxSOSI3l4r
q6vOhpE+RpndH3/dSDcCCTfG0ddl+fvwf4Ofxb85xrV/PXmFSSOIo5zhj4n5X7yrYgR2oZRpc82t
b9DwitPcaWDXxbAFZ8RcDHj1JE3LvgzSjHZJHXq2n7N6AydX1THAFuvaAVo6R1iNjJB1MCn0VaW+
/OdzkWn+P11jhCYEGhrDxaA438yH1W+noqUOgVk2QU5IidIc48S6LGEBVjjHoo+2+1/eTv9LiJU6
vx/ZSqgXHVtzSSP75/crOf4nYuOL62bJJ1K0n1WLmk9RdMvTas28ji0k/ciY3MeKE4q1QbOxXdIf
XOo8QWcy4X4wRjd4aQ01OwDN5XImvpFLibknUl6g0AC0qv2S3CSVPrnLEA+qu96WOgtl1hL25b/s
v/kD/+ZR5gtxruksbgxzXjb89QsJMRvj8iy6WqbxIVJYWQIc4QpjWc3lKgCKbCfq3DCTzAyg9Rtc
iU71BBMhtquHCPj4RqohJg1eRCTPrm9K7W65SUz3p5bDNTAiTkHYpwk4+Ck4DROlsSast3pXc2XH
u7+FYceEHqxijO72WDk1c/VMasdpMZNElbltapFeVSJtmeDF4tXNClJ9QipfPuireC5xt1DIN2Ts
Bu7UcAkomy1ONmflg9e/KEB2tdZVvRz0BlQhogxIYfqjbVRwyTU0TJ/Emw1AJO3sOD5+hDGZ9hT1
mpNfoOoozTa//uf9/tc0tHm/i3l4ZGGrmwwk8/n324GLmoCUYMtXLiPxzf6Aykix+nvHqt/o+3Dh
lUz3+5r8Bj0cf2C8j38CssDrXvSfVSI0WqCmfcNhpR6SXpG7FkHoQzwyq4/m55JrQx1r/NF1ydVM
jMOg2/FHjDFxlWEgvZHYOd4xe6YRYaVciebIDFPzxcotH8zKsTZpTWbKKCfBImC8iwmHO08QpTYg
oZRDkGuPvZ4g99TBqIeTg6+oUvO9YqnVNjfhaESzXVzJ+/0wAfCARJFeg9ky59fvMhnKG9Pb+sUU
97XeDK9OY7UXVfP+8w6mK/svh7ZhGlwRbJe5jsmowkTn911s106k1mFrkKDgR5D2Uu3kMjM+qc2g
0q+DzJViSt8vDyw3g+MDjaQDr51qgB/V9tdrNF/5Xk5l/dtdvz3FErGGVH5+4a+tyRkaI8VYQjWd
t7s87Kfk3n39+fXMyVaUNSh7c8ORYrBO41MqQFUPGAm2v71weeDrLZcPGGaqv3VN8+XrPmP5BL/e
fHQptQKCBgLWhCCs/913+vXsP7er/cgCh5T35TP848v85Wt9fablOV9v2pXZLYbIV8tuZ7WOeirm
1y9PgDTlKF97fnlkuRmX3b/8aXLKJtU1ZIzf4Yygvt0AnTP8UwTfb2+xQm46MLJc+qRLPl8MzGrb
SlKke+axdPCnP6a0TbZj+zwq/R+yMLVDlxjn2Jz+UAcyiOQIhDEJP9OhnTZYsb+VmTrHM9F57Cl8
rIfh1Llq+ex34ho32FbTxiajuc5faWyqVLmnC7ZgL6q1YNfBBWTAJ/gA8+82zhXP0H2Dugf9hLKt
KQJXTBMSX7/qek/m43Dfo+IgZSJGEaUT50soYO8jLJxaX1klc+CZY6aokIAyOerw2OdcRjvJNiLi
hNdq/JPZGfpnZTKwXB1NMhxxZ9mvjQNqKPpRxfIqExFfIkM58LO128Su7zSpz1lio5fEaB3Ullj4
zJ5Fd52yyzgNNjnEtp1uFA+h0TEg2ZAbHPlhpsRb1RA0oODCn6YebzTmrjKRTcUm4sTCBTiJOZ6N
OetSodWcJCUU9Iqsvih0V2SjvhEvoKwc45gY4jrXdk9Ki0s8LSBZkX25J2fHa/JaP1tVgLWlSN4S
H4so1SjMacMPcmkedYxim8LWH+KgvrjgITd4Yx+mAKVZ2ZSUHpqQsIKjkvtPvjt3OAfwzmqPc1t+
R9BGTzJPdi30F7zJlXEzzI+kLQmkLo0dJE6FgCww+QQ+EW+V7xwo/adC5cqobRgvo0M9u3ntE7kF
9pER+5SASNx0YRptY4yxFoHtKyn49eLhOyCnBwKclTlexRuRFO1LgS4HwP1hFCTcKxS017lT91SR
zllXAPeV1mEIgxITzzqqg5ZoBIvhPazOwMt39ij9Q1eRr1RTt1lFJPhBXUZ5qjch/vsuZnaTcSlO
xLNWpcWKDgwdZ4Qi6VCvFZ3IMzEVgp2vIo2R+qEWio6KBLn9pA9/iD45psOLacU/7KLbFkMtPcuM
H0Ao1WfHEsdCTWYzT+Vsq77zYl1+M0R4ThXAcnB7WsZ56nXaOa+SR6munLhs0LjkyUrrR9Cg6d5X
iLNC9Idxvbr1pbkuQ3BlZSPvaNjWUNnl86QWj6FRkhdf2LYX1CUpL3rnYSGnWdpo/QX1x1YSwX50
fQ2cY/5kyHKnOlFAga6sUYiYBd6XFGnBkFsr+mkxVvj0x2SCNNDLFlM+GIASIFGZI4msYIJ3WZus
zB7rJCHpZa2kO3W0r5aOns8WLj3OUKdRTARLr43bPBbfpBLcuGClR6dJXsZOAYpHzNM+143j6I+5
ZyXqMQvIwIXQxElqB/fkqw2cWrEX+p+ZTdCuwWRjGwygBSyrPaojOQt2gMjyScTpzehDT+WCuBr7
HHLZROGV+mXvAV8kqI7ov6wza8TXzVMlWQ/SwDkroqB1KziVB+LCJ+aXM+z1mcnWNo4hCNtBDCah
OGuUovH3VO8cQ3SKcsfZI5KhHZSRwVb1pP9OlfWu4OhHOUb9Fxq8Di4KAULWpepqSM6OjSddEIKy
KjrzUWeGSuJDnu8lSepwYomai13nJ/EDxZpPmG+USJxYDn2zKMEV856OoFigb1RelMjg6mcHr1KY
O5Ziw5owDUBZIDUjLB4V0Y0ywCJHwNgmLtB4qeNonqyc6yRwuc0Uk6hABrsn9bG5a1RK67V56Oo4
4gcw6h317WRT+uTQk4Djbic5s8MAXHVt8pFICMzsyAYf5zptX0NQ7UMCYaMW5rSqh6TeQFm6jtYd
2hSdrnWDGHKub/UTNq7QvodH5njGyKKxzdxTPVL0dFGjjypUyiFVjR2SxhW4deUkb7109BMpDcJt
rceITnzA9RD+ALpZ4GggKOoMmiKyDcql3Zp1EYIdn2wD6wOyM5k1yBOT3HiyQOQIEn8QAIYHR4bO
evTdZNNE06NeCWT+7VDNKSnDVhqfnGByR47Bc8KFcz3WDYBvvdqFzKqnBGkG4YB4DBMsoRT7Bhct
31gjeqhj/q1F+VIl6gOctOk9px2OH4DcSzeGkmTYb3U1XEMunWU2Qc/Tu60QaGVn23+XWQ7pT2AT
+6T3KWOT1xTT+oA0Nt4V1Byoz8KONMB7dIbxCCclpICDhLnUlRA6QvuETowquaZUm0ypxNZt3RPA
RGtHYeJOxMMjqXP7oggvqvR/dnnyU+too6Ci31vTlJHOOrypuZZDwVA578weOEGJCTuGL161Qb0B
ZI6KrUO8ZuWvdl1ykeYgR1sjiaFh1RRaFfyKc+PWtCKJYTHM7z21+HH0tTcdPbHnqiY49cBVrkS+
qaAlecZys/ybAAm+AaIYTr41SW952fx6jR3z3Ql4bzlNykM7QFkoZYokKQnip4jK/LKNBggrJrzu
tWI83ZooKY+9K5TbqKT5epq3kTv3Ehr1NztOok1haeF1aIvmDHvB3xhurbxLovaWbYkJWp1gDL/X
laE4sBTLdh3BzScifPE3iPSTAN76B+Srk01f700xtdxzdKU4U3bpL4oKdsxVu+wDQNl2eSq7Pl11
SUB5JJQjq7ee7L9pqu+JbXFWX1uTl3hs0u865I11CjvjBiADj2yoAM6h1PLsl+6bNb+v2iUX6Yvw
bewQiMEnDs89vf5LkDBklKY7fqD78CBKVT8GURWrsau6R6Y8p4FVszf60t1LqWn3KskOq+VpqvkK
tN/8NjaKiq4ur29jMGhHq2kraIh19CJ052V5pjWZ1zgL9VcCDwcvIvXhlCE7uwJbVmgJaa5UPvKM
iOvKqn+Q9EgHwTbiR7eulZ0+jvpetLZyb1a6RlYW32UG59Rq3nwbCkLk68kJb50o3KMN2XYr1bpl
Be88LTtIS6s7hqvqNbUaw+M86E9VUtVXS/TxpiAa+LMoZikGWy3tCNNvUVgPZeKne7sw5Z42RPWQ
Qrn72t2QfldO6PifAPUJJdUU8+oadnJSlFTxKqewXnw3fFy2FnTBQ4+S5KWoVNgipVWcMo473J/k
KWR2Z362qfvnjnSUfgUpXj4Q6YVHLAjLvUb36AEIq/x6455WT9k5LoR1tmE1gPk7baRhqFYmIusB
8x4Wge+9+apM8Gpw+6obNK3quUiL9qpTHfx6Qq6casMkNwa0HeaE2j9LRQmvI59x7dMJ+k5fKK17
7VuG4Ghjmn1xGc3euMgCGcvyFmhkJAcc8Cf0Q047XXxbNJe+ozNE1Jv4BoPz66MQ+MiFX7hwI+ro
ogEw32SFw5iMeufsy/3yLKZ8FnawsLwWg2KclyeQEOZ8joTdz5/Hns0V+Rip1yQ127PbWAYi36n5
lKhavj5QOEmENq5/HUstPquVABrdWs4HeMOvZ1CHqNeOk1U3Lp7WKRz12GuLsf1ooNgs72IhVF6z
6NRuqB/IGXVF6YVc8d5DjsrlXZo6IGTEyMO7wEHCnM2Xpnlx/25HyFXmfT+1/Dw6ZpC7JDAI5Ukh
WI5mOqu6OqQnfBffAAtDUNce7VLE2qCajjLKXY+DaXyLB3O3bKclAnlVCTu5t8YagDFj7ta2lfhN
Bvlh2Q5ekgGxXD3cN1Dij6MzVXgxOL2YHhyXZyQBcuuIU+J+qkrzoGfqsI0Le93pongpNNwjwzRg
oklIkVHH6FRZhf5gVer3XkmGT04eUhthct4cUOUXNaSkIeYXqHp6pi5pPae64e9VdH1bP9T7Dw21
1vxC3YoHr6WucWQ8Tz1DJR/MBq27PEi+NayhsbSvveW016G0sq+t4mV+6Hu1e4rrxj5YVWp6RRKN
n3bP5MYOPkkPzbZ07cETp2r1rFPgWz6+ardL0rRxyYmuv2lpZKGW5WNKOXy0lkgeO7C4cGXgiy33
56TbpUi93suxYHaSx+2+H9CLob3eLx+xMEBq9cGokbAdGXdWAL5leaWdkGI2iNS5j5DJneTItfrr
Ad/d6CTRvDlDq+1ypZ526CkScEzkxM67RA7huCEIkcIBKRX37Yik17VZpClO496VObqXqqm0u7KJ
jPPU9uhY5+8+lOGBMs9EoI7F+kwbYKWBt3wvVab23Tjd0eYgR95EDTqUtX6MYlRsnaO8f30qnQPN
j4r+pkaWeXEU+gLLA004XROya54lSSOH1k1Y4w5d8kmnefm03dRbHjAH6xCmBa1s3adGrBcPX3un
AZ0L7rnhWu6LqxU24ddWaw2hH4XRR4GjB8tZ2n/9gKly0hnoP5yg6raGkXPIIPB7duqI5SlfUtEU
DcEUh1gX9P5tOezgKpkfOvE8evh9kAzdgZagqDT1GtKq9tb6jlgVZYqVpUvLQx3bH4oWg540rOoC
UoupSW5IiG6FuJSJbW0dMcKFkZJRtXtwVas4xMJoAZWyWNWI5OhV9Fi122FpJPHpRkD7A0wu81K4
Dao/fIw5K1iGmG/Ap5U7PTJJHOht/FBNb27cAbkx7ZcP4ZS0Z7RIY2XnFM8IFYmc7QHd+ZVxHKSz
r6HdcUK24iIMVtWB2eHpiGi8Tbp8VFLzgzLGPo0d66XTCQHXdSn3HWGIW3R77qaxysELJaiWqU2q
k1+J8usmgBQNDsVN5h+NlL/FF7j8ubA5OqmfYIKFu78gVv76vF8gj1+MFKSc4S7Ip9OyuWUDy9N+
Q4P8upPLuEua0wy+NGPoCY2JnzWRqOFN+KtSQeE8EVx0YVvEfSOY9hD3vxATTP0lYgUUKu20K5z2
JQrfMjpcTIjx5dU2cPmmM8tjNd8kncpcl1wjiFpJf9T8pj/2bcTOVRXgdVgyHHbRNrU/RauOB4V0
+WNRp+1qMovSgzbVMQgMMZH0N2F29tcT5Ji0x6RoW7A+3Cx/JSeV4tTeGAC+pv0a3VBzbNWfhaLw
hcLZab/cjGBAJssNV3Rj9K3bQ8fustGLKvkGpbc4iYgFgI+xTTS9Z1rVLRPGWQR1s1t2D2cZMVxo
GcAdQvm2FRYMcSWfly9HdbQE37HK1HIuOZIh0prfkpatKqxUtrmInjU5Z8Y17ZMaE6vQJLyg7eFZ
VZqqAu5otXNEjNd2uW95NG+YotskAYbdCA6fNJdQ1LhFcrFhogDV3QBOPNMIjNjdFCWruCKd3cdT
rAT8aDumY09Nwt1Gg64e0hQcUXk1Ic3hRXtRCNfzgDU3R8fpmmM5GmQIBgy8IKEkBGrinP0kTDZU
r6yv4+Nr61aN/3l53wzT5joerG6FBPOg+fG+oWW4n7Qu9wIuVbRYEFhOdK03szYUmW6qIFsUSEJl
3KxlW9/DXuwIwKGRGiOl3emNOMMDrlEgJQJoLwksG1m6ynaq+5eI1CGBH3BfAMY9slg0Wys6hmpc
HzUXWn0tB4qQEqYHzDjw2HNvrwSosdJgIHpaSPCXMmCzb5ofsSA4Eq9eQnvNuJoScAOZp7d0qoKN
PvQvv+gmC1NjcYzXi/u8noF5bWhKr00gTea18TJFrn3x07PtdOJOmSOgJj1lfhiXzmHhlTe9lOuU
XLJtXSms02eHWwzGe4PNo9v5ot43HUkXK1+317pMxp2lSWISJJGqSjSRVTrJl9bqphPgrfQE7rJ8
mMYq2UQjeSvELhrb2ADbM5Jrs6YJKbZ+4RtH2YHQ8weCpsaBucVAUKNgaEC9rRg71AT5zemAHlYU
iAO8BPiQopU6PgVm798lBXwYI00Lz1LT6UHJqTLyPuWx7qjZJmEcHbWRDgdMG4xKvabtv8IOTfcy
tqXYLhCEZIkKQEGa7hC6n77s7rNvPhuMO7dRNZaz+vnf0S0SBTZgX7hkpwrle5BEz6rrkGJtVD4I
lu7FDhWvSQaaDRREhFo18F045TFJWIRPbsdBvwsNwHOiIbomc+J9aLDQASJmo8GziALtw4QdBAB9
1xvFOWuh4Py6KWw0AhOMGXJkim9+mOH6LcZ8HdrENc6ff7HwDxKFeVcSyzxDDI/LDSWn7hiJF4zp
w6HhBD22bXyL8tTapjokpOWu/B9/STdGhyGsl0nhBEzhhoNJ0jgNo/kGL4niqWJ4C5BM7qjW3GUa
2urGJE067XwExOkSQ7Qc52KOz4KX5I7yaClEUQQT1G0nGU9WNpyTmIwjVUfcKwTDaJW63dfN8i+M
aAFwbX4ETTa/c18c+vmbLDeZoUDdIYZ0tkn68O24KQOZelkODlBTQ2OdT8W1kCohLVzlYRnJrxtH
FX/+hdHjz7/YGJKril5+Erc9YEGtPy5/meTg/vbv8oBaik0W2+U+qOziuNwYczxLUmXPganH21CD
HLfcZHNShc+M7evf5T4nUeish+RCKRXJML4BuJAMozkoGNM8l4NnXMAoOScD3uj80kTnUhIaU7G2
smpYQ7gcDhPsHEFSzknDrox8PsOFSdeN0iiM65Ou9pShaYHq26kvXkw5Uagx1Xu/zQ3mEmVx6rUU
f+LI9SKYe7BKC8A1redGKftqubGZrZNNFmHDm3dJlyUuRXx3NkNxVCzfJKk5h3yW66qyJ1Ox2w5R
8ql2VoyBK9hUI47b7h/sn46zc1NQM6QR4t9RXsPEPxmpF4SEblgm8RsIXXy6AT2hGRMh1nGcBYek
adYskbhoZ/iU8JWDiPz63yX9IPA78pJ7gldVqmoYEo1ZdUc6Tp0TEuQzFoc6B3unA+5KRQBP1++e
foFR/h0TZbkvsDkQ3bai48px0WES8krUBpd4ykAMh/iGEzinZ3qFUDGBA6yU0HFWkxoMO5GpLd1d
FmOwsdHkkS+rDrFzG2B0dixzP+nBACp3kYHCcJr4NXzQhpVyruhJL8o+SsAB9xvB3hZTcjZQ8Rx9
mAnREFYfbqZfIlqsT5lVDyeHyLhN8hha7vCQN5N7xXG9Kgw4lbFLQ9AI6S2ZtMQR/2kEs0TBeOur
clzbLcFrvmPrFAhdu/IavadNg4OeWqxunTWr2GWEe9xlwAyxd+oZpK0MjWwJMEwMgrwzTfT3OhVe
b3AqFddd398Ly2IZpan+PrTHrT4p+V1GEvcIN/3Od6p8rcNn3dXEhQiKL2+aa7bAV+erdTzg1Exk
coZ5HK00gi+3tp4mZ1HCYuxCB1tfFrhPqYx/1KpfXpb/qMUzBSy4qKSY7dY4vczXITfXoyK0j85U
bM8wNdQXeha9DmblLfeLUtJFgCp6sAljeakz0gSK2Hpw++K9HgN94yYGNaUK0q0OdnSlT9ZTqVr1
K+J07UCkHK4nqBKvhTZZmyHIaQrNjzqJCgECU5VRuvm2ycAurVItVA5qARlGyLF+FbZ/ZDrvfqtM
LKS2MXlJViTwONqQUs42yvrhob0mWGBuy40BqQLxxOAe4mo2D5eF9tkqNeKBzHoChdixMGDi0Vjp
eNfRbmft8VK1ivNijE1EZltyoZGCr7gIdagT/DVGAOnDiOzG2kQOSqs+OTaJOd6HaU1Up2WDIprG
YoP2q2VXN9V6SGPMs7GKzK2c/KMgPWUNLLo+qKGl75s8/ZnVnYoIuyxfsKrR24gaim1EZG50A9EZ
kn65Zd4AupSx8psMHt1EwrUw1JfBiY4N+a/r2A6qJ6EP6SEfZL1GwUU9Wb02jWLxIUSGq9Me0Mg1
E7K/ob2QGzN4NglPqzROGArdtrmvq6w7DVrh/8S3lnlNg5TI05ru0NdV+VLT4CACNb2ZU4zoazCu
tps/0JnSn6LQaJ9IviIoL19FI8SXeuiaGzmuj7Yg8KU12vy8nOmR7RinKN+KkVbXyGv41Rjq8oc0
T7uLodcIuflPE4j2FLWicyMqAoaDcG1gzLntlSE1X8WQ7uqpyL71LnU2X8bBVabDOwaW8UxblNq3
hSlbOJZ+j01Nv8eqfbZi6uiZaiKlZ9W3xj3Jd47T9g7t07pDWoHpp+43kW+P94Y1lQcZ0m3zMfL6
BWKRfKShjbPd5u1y402nWDn7qfA9wVtwcB0pcz5mnXfv6K7szdA01tF3A8KKXcoWduV8BHMpgVIl
QmaFoGZA1mRUJpZK62Mcv2Pz9xxMWO+uK1FEpWG2CRy8QqVaNFuC6ttHksK4gpK29H0IIkK6hf1T
iasB85nsgx3TM+dYlK3HhSx8RwAZbDMnzI59p7r33QjM2BpeNTcwnitLjWggMhDooYo/3a/+/Hd5
lA4nTVKLqWJB4NCjPXBxHkbzzTQa+Ol+gGRl/reqhzdZayju9P6PxlKnGY2yCqRLDiFigJMTu0xw
TSrAlg1RgaolJOU6oFcajdRNKO+q9neXlIkVEo8QegWNALok4z5QHfEwaerchgFYbhpT/5TvLAv8
LybcbwXN5Nc8H+UG8U6GF5NZUuTmOAvriD7OmMRvfVRv0SbGz2Y0vEO4j1ecH86n3jj3laNXP3u7
oDXjk6E0FXuKP36ESF2sLOjXHlowSqRWQqTtGDTHESPNE+FHgRczI9gpYtI3gVA0zxhkf4tS7T2N
AmiYU9NezElsNDsuX2Ariyw2nyXhdo8Z53xumO0tUgK8jqOjHTiIMDpbTuHVKsbzruna42ja1qmU
7WNRpU9aZbRebEwfqV5ghnN01jVNGz00CtDaupPKPphK+cpr3pLaxO9WcWLUtIrXlZj89dhS38K6
whLNNJ3XiYytFVT+pDHsN4MOf5YfBoCfN+KTd2kAMKIySa4M1XBvUEraU2aK1pbdm/tckt3D+Fp4
SptYXqhTlzH8tLnRFWbBKPVhbSY+2RW5Lh7r0XSxMeT2MU0IfDStQhzbpAsOVI+mnZFalzhRw/cw
iGHGpsq3UFPo0cUDa9dgVDY4HuvvzfDDHHp6sIDXL4ZiFoR+Su2KueKFzE9/5RSZdY675qOutfox
DUrMIHN903Zq69N5H4oy2DWtRVqppqcnt820h5zBk7CPJmXmS2rsNInPmMQAJSzalW3b2Id9PTho
+PrXTRzHu2aiMOcUVXuQluFA23VZnbVOuqMtwiCmBhDa8ZRz+Sf+i+5XcTE7UrgtU7nEiLQ9+sXl
Q1kb9ZaAKrJ8v37BVk83RqA/AZmBYOUmzWcTxVvUyMrO6sP04ECPZNJjPFZJZBzUJC1PYIXMg6Y1
G4O4wYdwGpSr1srd8p9lS5yk+BIvDbT0AlhYiNcwBeseGT8gbP+oLY38d359L2hgPaWN+OyRxMJ6
YCq2FnlYXduWRgZhq8/NgPBCcyLz3ZXPEATGsw0YGEFlo8B2J311HJtZSqSemmz6+01d7ITS/aST
cdfHPsJCBYaSjECMKsUI8UQjG0kZyUaY8xfwTLi3MencG2clUJ1WK5oVmq2fg5Wq6zgkF5w2VfyY
Zoe6bpxjPdriGKjKI5FjHIVNQ4UUfNMVN/wlt1iKNUMeggNpwy3Gxmmrh5W+WhbTTda1Jz/VscAT
ApRqCgKYKLrrMmQPg+02Vy5RAgR32pPuWs7fEP2TciGW5S6rei/unzN17C4UL5xr02KBUippvdRh
CGt5nFaDr5UHmsblZqqawotyXttalXtkc8+J2r9GLKpe9AHvpt/n3uBX5fvcefyMQnxOZtzbHlQh
ZmgZDQS+TXohw0+uWuoLR6Uf251V5t+p8N5aIufu+yRwtgnlMdi3sbrrHJKgrN4mGd1ujrlZNS+g
6cmBzMJ1Np8msslBlODivIeb8E3F+D8v4ft7JPbZyWRqv/ZDqBNB0exaSYE3MfznwBhQF6Fj/Y4T
aVcrw95GAOsVkQm84d4wKrGqpZTfIMR6dueGHvWiFHmQFt1N4MfWoa9sSMnqnhU/9rKmiBjqfCpK
UxGs8d312zBP4rPVGI+moMtiR8p005WI/D1E2PvAHfxtSu+DFn7zmfU0gbo6+4MaDV01TWSE4TBb
0u3ooXJKwqjMuNhbjuzXucEFe7ItMhGyAvOaEYiDQvzDvnE0AgP6DrnYBFdhFelECZqhuSlFkb5a
uUqJhXp93iaM+TDvv6kMFmoYZI+liG+k3gLxl7Z7i3Sj3ZUilKexiIIT5lp7pxX0U/WOXpYt37Oi
CmjeZulpENqucVvGMJJErEDgsrd9VN/KBnhQc4liw0vVme1SGTK/06FYrfkI9J80lkJ8bT6U8Ry0
xKwmeXBfxuDI+eipRwFLe8iqWH3gBK6HVdLSGTVNFn5mfV6k4lkeAtSLGvjok9S4roT+LixVuWP8
QBbV6fXJqNr6VEaM8kU9wg3Kih0zDh8Ms556ap7W64RHTrUz1Hg07atio8ny2/55qNNLlXTGgblJ
vslNnTIflH4C2efRrXkP2yq+GzqrOqmJcklDPbk6SdoywpnhhcoX/sVUDc9Jmu7M/8feeSzHjUXZ
9l96jg64C1xEvNeD9JbeSJwgKFGC9xf2699CqjpKohTi63kPKiOZLDETSOCac/ZeO1PN0Yj8vaFn
2o0fYIofOm7llGrYM3EaVZy3T4q0kTTKrpS00iutmoy9EuHN5aUsMZDTZrj7ynS8Ks3kAcaD+9Dp
ykBe6j13MO1uo+q5G7YDpZO7ePYtag7hc8SrN5jQEmDK1ElcYwfEhxumxONu1fk2IEZhmYmtSbvi
xXLo+MaFeBG4x+/iktG+yTLni14ZS6sIgvtkJELAUthogugFTSRwCuEAMA3U8KzQJcU5+XZZZqd7
TbObezJtVyntj52EfeLg2gwo/WVWhdolv+dsUJSqVXhECYOJ8Ytq5+2u9TIERoBSw/d3/eQNhyhK
TiNut+uilu6StUz9qpAVdzrRICJxzWMbDkTUdZyJeGyHZ4wnE7yyIKbB5A7PrFkQUvr1HRQnYmGC
5JY9BG7JvPbWTuHUO0EBY64dBOfLQzRY/N3c6FZeoJa1rdyHy0NCaXc0yZKLsuG5zxBDVXEQbyMr
xNvieFhwNP3gh216bnymYxuUNYI8lexSFeqHxO9NItya8oVK1Y2y/E+a0HbsxTuWVgwFccv2VbYy
vcpfyIxDwdQSjE1UEtZM2jkIUlIN2VaXbsfMw5RH2+dBTTRqPHYCXaUtmKWMK7/UiPbWoDVZUfag
eUlx1KnWxgHSbcWGxku08RC1Tb8k0Lk8mlrCRiXQ0ZD3trVXiPZyZRjnsWGbWaRuxdpEi7eIbAXX
JPu2oU9vWxL1znHnnQJnCNlSFojMSFj7rCFqcUmleFZllR10Ct9ew42WdNbBTiJW15IeFUVM7042
aumlwUtjud4Tbv7ykLIcQSNa+E/TIPLNE5v8HHdLml8jMFl3rtmfwi0hBsF1EFbJoyDBDSZ2f66g
spE83BjX5KK7+0rmn4w6NK7RsRxzFVV7q3XyRzc3DvlQxTRkiFSJRjAjPgTBL8N4UPG2l6b/UPVj
/2CS+WzWyRt9LHXWRNDcsgPO6O95/mrwcVjCLS8w+8TV2e1pvOpNb6HNamlB6MpdQoeMdkkx1gsG
j3SnlAcwZX5wGljkyhqOOIOyE/yyeMcayDgOM1AxKwTt4V4XD6FS10FuZ6+eSXx1ZSJIqYN7MmHS
Zdcmxee8DGjguOKbRZvdyT1irS3BKl542yqX8QGWn3GmTEWqD62WM3I8dehr7aTyCjRWoz67HcJa
siiiYxH4z+CZmCpESbmP7Ts155uoxsZUWdmDr8z2do5lFBkZMSbr0Eyv9ddWIzAn1egZt4aOuI2u
6V5IkNRUKq0nXVrRJhrJPLjATkwHucAwuul9nxmU6mXzRmrOo1si0+naaGL72pQbmtr2hroeudf+
qTE6eZ+55TlMMlJpJnEYCopkYz3uIsFIt6DowepNh3hlUtW5JlI8YE/QPAPVsa8vL4VhI9d50ZU7
URbUDJk10wg3PdNqsiSQnqomMsvTaIqvNiWtZdFqUEWm4eC3VX8DBHS4MUQZbDwsgHRuWkREdJNj
Uuy36aCnT+z4rrAqVWQwtsmOfoy7UAgvd3TfLSofgXOKzeraRQKhpBmce+xad4p6Bo5G7dFt1WZq
hL3BmhZvLM1yz04bgWU0yztHcDPlhOWZGlHeppfSFBkpTuYUVXfSCL0t3kZzpaXFozml3HxTdlPh
TFmTIcgYK41HJ4qqXRAkLBjAm/XIsnd0xRAj1pEPsG8Kzqnt/fMAeNA7JDkUX8Yp4p0yzTleHrRG
IYbAF0jJxUuJWNIpIxTVPWJ/49Zti2RHoFO6KANyBhY1+1AEEGAHp0Hat2NM76BWt/H8UM2QUhsF
kls5K0VXdWUYx7DXk89GjrRxHI1u7YyTcSAb0KDUbcE7YqxBc9MGCyuL8x29aChbsoJbM5TmdQTv
fonbj/wBjbLh2Gv9FjSqi7k+BEbj5fKQQ/WBrVLdt44rj5S05dELACkRSVitNQd3+ZQ0RJNqRJM2
8YM9j7uBEcltl/X1A9IQNvKNMmcYz1vmIDOxx3Balf1AGE+KWMORDRzVJpwD0VHB5K+NnwXnsbuI
Qcf2uo+4MX390epadfYTpFdJZWp7zQjuxklzr4aidR5Gxf0eYRT7sa8GSEVIO5oh2FbhJ1W/eFU3
fR5wVzMvWfHm8iMCkZNTTGjEKREs9CIPD+Zg2NelhWHbNibClkX5yWqUddP3b31vtDdTA1ygK1AD
tZRgz+wlwS26pMj0Y8ru1KtWEnWJsEP/ObYH3Om9ru/NqL3hRqOTb+odECP0ok7tu1tjvlTDogT8
o6ZDD25n7XdzAzvy7eNweRiuqPpUB0VrtViEyHl26G0PTmLqV1lPNlXd50+ZCRUKobH12akmuECW
c1s5GAeKYl8UlvNGli+64jYe7iAikyBbwHiIdOS2RRI/0g70rqJZTi6t+iBq1tbS9uy73PdQalPT
S6zwkFGOqmOikP0YLaRVttt8HOjxm/lbVAVseaLmKo17cP9B2O0NCioHd+ZeQcW4QzcdL40ktHeX
HxF7dSsXa+4NgNUT1D40a11tAd7hXrE0/YyauVhTKSUOdyTztdA7/Zz2JiN6zJRoWEEDIerzTLi9
M92muS9YImuB+Tl3dP0xcjgVgZb/8+zymtYBZZgya+sqDfkkpqt7K/XOlFG6z9NIiQtAE8Imo17m
Q+0B+SoYMgw0SJhRwV64wfhCYfTe6uvhPqqanjJ6ggHAQbDc9gCQRGNGizgFpzs1nXi0CSwhscFR
nzgkGmNRXLy2Sj7WQXAbcatvQzFRX9TVTTthP6HNwrZd+eTgiXCQX2aXrBm7KLTDIN2nOponPUe8
QzXOf7AbtNNm6BzcMB2uLB2zWRg1s3OgSPeYbCHy64Z/SDapZfenOO1mAEbrvyowSW5bOp+6WLib
QjlvvUvl12hTlC8wINZVqmt3lJBLMB958hnh4nNAc/KYT/yJnt343lHIEwpPC24ZP5HbJ9j4UuRG
1ChpFaTVEN5fHrSxwH4zee7B7LNqNbnetOpLNzpdHqKWBkcVWq+XCm6IztLQgmBVtu03kyFyXwU3
itFrl8BN28XUX+mnd3LtO7SZLU1bF3TakFcbuCCjKkbNbmRblFjVovIzmrqd6uhnJcCWDZvCtnLV
Vo816k+2JrYOva+doOy7TGraeFXosQWiM7mTX/CgebeKAhdsU5ltaQeANWoKa1kICsqGdRRzebiy
e/N/qUX/X8QFw9At8ycT4W/IhU1a1NHb68+ko3/+zT/ABan/pw5uiCqEMITzE6hIuv/pWKyCMBqa
BuwhF9TBf4OKDPJQLQmLyNQdXdgORs+maFX4f/8DRoOg1OmR6Yfz3XQ88R//9X9+cWg3737+hf3z
jkpAvrCFR9dmpLN4qhsc6892x6Af9EmWRbsT7FtXFfXjay0u4mNTVteKkOGVg7t3G4EIZDzWYZaQ
mbwsEGXE5Y1NqNHRbFmoqAT+WkkFzRV1fhJMoRU11YXX5s1eGd25EchZEEZXc27IR1HT70znQjdt
CQIKKIV0OcEX9/VPptiq4iYm/4M7iK9q2bTRJtEyk07EHOOHYA1ljrloPffNLVCl/PRd3/zOTnof
c/3jzT0pCKSkkIiy9NfzV1sx2vNMqG1NAKjsCsJVcQ7VY7hOTaNftH5wXTrgfhL6lb4V/RNU/Mv3
+fP398f352tDzO1yjdnWbHX/6eAnY0hKiEVqm8nmhrE0WRm9QTgyyIHMDQirTPZV1MPGyRosdWg8
Pzj+d9fP5fgtjp54bS5LMQf3/vz+A0vkJBWcfLxLrJPr7i6oqcNaI4t/FIxyYVkqWKHr+1p3Ml1S
8LIXGexxXNWZBT8Vj9UHEII/fyKLBio3l+GJd2dEDaHvW6VSWw1sMpqoIcTAbVenDw78HTOLA6e+
bwBDkTZLe+m+e5uGtlRDknW7HSaDugC163U9OGAb/R5OtwoOepD7V1NTELjYGbuW5eqNW7NOYVdt
nkoLEWM6OM4xjmy5/ftne4cbuHw0+GY64ccml6Q9n6GfrglRdaYVGhRTmuoNyKdFQSD8alveAhfK
Q2STY+pA/vjgSvj9tNPhND1T2BJ5KqPWr2/qh5hHpVW02xgV2ZJFWbosdSKX/n5ofzrrJosxj4h0
JA3W/PufDk2XjRkbScKhYZhDuslhIGhrQB8Z1QfX0Z/O4s9v9e4LBuYSVIFI2y35gBRi024VtPEb
lUnQ9K7dLEYoDBE02b8f4IU98RNa4fLlSRcIncVehgv43YA8hokj+54b2nR1BIdk7u68TD+qiMDe
qTTZO3uElVKeL8v+QSFUBYHe7RgaWAVrbsKaj5jdPta2Wu+YuyR1sbzCXehYZ69ki9WNhST+URiY
HcLiNXiu7zVmx63mm2d/HDqaTcH3xkDzNyY3tSzGZZCIGBGFGZ2Ing7UrdFqL3Ylot0HRz6f0HdH
To3K1Q2HmoH522Ur2bCYheLGTU3s2cYQ3dIuxysdcFRa2N2qmajVd9ra7byHJrXJnLHHmz7v3NVA
w2nt5PeI6KuFjsB2McMdSlmQsjfGYFAj1FgdFwvyZaRl9UR4hCiupDvtSuDnEEZWCJ6tkzBt3IbN
1yjLNVIeen3nfxodYizMuD1pZvz890M23gNT5m/b0pm75sFK8N+7WzX2UieZRKq2ReVm6xbtY1/F
34aCGJqmf5zY+OD2wg0Pc3jY0Xy3Fpr4PtLC0VW0Kdkwn4LijeaCRmLyZzNyYCyXxufQnwxwInQw
PWFsnFYUlGydTWCl7oNH+K1HLoImw8dsIN+jd5knacVTWWY0U102UpzVZ9gzbhKvUSS38Ts7zm5Z
4JLHXD6q9mQkRHvkQLshQp1NpRv7HIvrcIynwFtaxMwuSBql697dwtN4lN0xGVA5FlmLZMu+13Xx
KEV6X8dC7DxHK5dO3q5VJ31EuXRO6WvVtuZuJre0VoXZM4/a0VO0rKVRLqQasJ8Hj1ZMS8vtrmsY
/2nUxQs59l/HEiK7VuboYIMq49zR1klI/7pxV1AFtV1Xtg8gsKCRa9Ta+uiYNHa2GcrHKsKUgyvG
WhRderD1ioxRNO2LUdQkmnfanVHg/y28r2EtvhZufSPsB6dAMZxV4gUWDsUE+5Ob0f3XQMRmhjPz
TC1noSR/BMjBoxOwnYxFHW2LrITJaqAtyGvi3cPxg6vq94FLCsGqlaGY5Z3rvhtBhiYQrYDitqWi
vCmzYSu7RFsa0fDgD7Vc0ete+mmefzD+//FdBbOuoI0zTwS/jsxezdUBlZ1pV39qrP62LdLvbe1c
YfB/JF77OfGcTx/cPfOU8uuAgQyDmcDwDA8Q1Hv6UxOgEdHSlrWX3alFnmSMbTGVKtWs61fhdhMe
zaOu2NuWYvoAmvn7opMIQnNennveDBp9d+MGrejivis4XLf4hNGFzgOVHntKNHhl5kFXO1d70yj/
fXCajZk/8v6gWXJI1rmWZXGqfz3PADy0TPWcZxv8hMcdtrayDNl1MA77BDBcxp5hKTo1o+Snq4bB
E2t3+up0T/TcjI8+ze+zPqeBbqI0BZAjlkS/fpqETqbhIFrcDuilVtg8kWaVyZpmD6ABOXJn9g3S
BVfvFoFdXKM3WaVzJS0L+wegDUhaUn3198vC/NNXw3rYoCYrLMOw361EKvzHU9S5DcQKUy5TqnCl
YxubLuqeymD8jkGGbkpV0P5zTNQsfvqcWcXd6GIpatCyJAPNp11jq0OIP4lAFvzzrlPGC77XldKD
B2T2Z0Xv7YqlSLcdiP0gkfqM+uR7aPsDhnP+9N8P6bKsef+le1CV2BFaHnu1d2uRwNbIawqtZosl
HefPCtrplUFrlDCflknZgAfdxSQidZaNwi0dMCc0oGJTMd/4Gbu1Rnde6W6UC6fLZxEMlQ7STtEC
eGsKTiu3T9ONTg92lQS+BV1PPuhm4a5JD5pWgz0yhHknb3ChOhcccGDvA4tpdUjTXcA5KqIw+2D1
Zb/j8DAzynlnbFiWa9kMZ/Pvf1rpUeXyslH2zbZLmqUKw12IeNsNtXE3VcapQ8ARiNDeh2QxLNs8
h/EZfsfVSgQEC/6utbUdy3MYW/7goFMwAbWhwIEUjvCgj4tP2YCylVJ9wd92Nir9osn+sQ5Rj6W5
Abuyn9c/jrXKULEszNkZLky8qk6XHGSAEgrZBCZOvGJTkxF5k9j1MvUb+ot6c98XztvfL4DLqu+3
C+Cns/HuPutV2tsBOY3bALD8ckzHemlORr0oZhxcmUhI8D7T6Bxf5BhwRDyzMZfwtx67WF3//bO8
h1D9881IJmlGIcN9P/TBj7f7UbQNdG8I4L0tx6NtJs+tTzu1MsYTrRp3WUaoXakkMiCkxnU2FMm1
65V7D/IH2Tn1yYcfgtiMXJAmpyntZRbYdg2Z8rzGiXPEonbyBdqHv4iq4lUZbbf3gLYt/MqRK07G
A3/2oZYtXQPCAJZhRzHPkFDUMhl9T2makDhhoiAR/kZkzqesFPVCepTxrMkftgnJyKRD7UOTIUpa
MsNtKr3N4M2Aex33uP9KrfzRaWPm9tJbu6p6blWztKowOkUVPNY6IAAqTg8fnNvfB3eKv4ZtswZ2
dEoav170YB3cxI8ZTqWdvAa+KlbaBBW6mFjT//2d/jBIOiw+bY+NMn9Vn6fzn26vJk2cvC6ocZZB
/j0uqyVttx1D543sQ7jMtBbzDIyDndsPf3/jPyx5qYXBuCGMzHZc/f3GGfFkW7q+YHjOxbrFILVo
5WDvE9V8NS13WEzSX7kmnCEnT5yFCOYgC0R+9FU0b5mkxJW58s0WbbSdysEh2KyOUepsfMcIPxh2
/7CkcXTbhERKwZ8q3LtzpIKoMv1Yb7Z5iBSnr45FE792enozaAJtcvS9QUX10ez1h0UNFT/Tk6jt
LOG8n1E9PIlDRIcetFV7pQOkZ+xfuW60mhz3FACunwv65UbzrB1VhjvTl6SS5N2q95BrWoV9M+CQ
WYWh6jYQAS1aNONDZGAd1z5aAv2+X+OLFEydLt+LDd7w10uIQAaCaDrGJJylaoWJZaZckmno6MiK
RBh///uF88crli0SgFnKbVT6fn07x0PRgQWz2Vr5uVfm2bZ5VzOHztMlFjENbrn0JvAw2kcX7EyD
fDf2wjhkMW3PX4gt7V/fOG4ITjXskjiIST33o31Lzo+GisydI67qa7YrSyNg/5kMIY6/Od4iFs0q
JFtj3fsB/ruscYhP6za6TA4T/uYPpkrj96II3UKXzaPOzSzF+1GjH1sxQa3hjtLsV0aVbga4xpsE
3RX7xm8IuKHo2RIPBPs1d7wvQTj7ZMev3RrCO6PYd2vkFP7967qwCN+fNlbIfFPsbqX9/kJWQeeb
Vq7XhOYBHNKzMdxrudgTVR6vSMJzkRZ62CpRn2wC+vgrFo770qSI2MYyuwEKmZsiureG4Vsbh/19
awS3ZMMgXsyPnmZh/5Xh1cRIc6q8CuOlL/It4gj9KmdegE9zVhL6S+SF3nkqmSZyYuMZ20dnHTpe
99xU57xkhxANVHj2jVLg3sSnqU2LvWbF7pNZBW9TFa2TDlMaqXLDOTWY1iyyRU6EqDQVa4C/n7A/
XN/ScxyHwRg6qWu8u75DTUajyJ1q2wViaU0RKkAbckyft+TItgJzQXvraPX3uP+wiP2HtZbHrAOj
1DWAOL8vYkexQbm/dqst+SguWV6tvYs039+CqkuQAeNU6ev60NElP6TYi5YoIsUhhDD+Pz4D7KUE
iQ1zN+K3maHMYT6V0q62ePCva5uEJdBDgPT6vABTbrwOMjeu6NqB6sOn8Pf3/kMhXfLmVHPZxLjU
8t/d5eZErBSYCixaxMJAMwm3piy+xGUQnEjkQ4ujefkymKZ93AWbMiQ96u8f4A+jjKdT8rMdA/g2
LqlfRxlWSrnyQlFBagJfVHp7y1/GsmmIhSKctdY/PGK2Qn/YS7Km1KFRAaW1GMd/fU+Joq1FiMh7
dpn3pTBdCIelcm4GijabSCEuz7sU0VflPWhCkrrT+m9Q3qC9IurdBgNZyLH2mtOOXWMwR7AeRTjZ
eiu4aU2FmqcCV4jAZqlc9FqpS36y9JtlOdbQRvQmOcGhcJ8aSkwwaiH5helzM3bj0m3qGLiGt8F6
lN42hGTRRSigfDk62958iB5zlDzAjbJglyFtfU5s+0vnhGLdmwMyTfZE58CY/xB40tfE1bYx0WCm
rt9RzdFwWbCMdHvxFHnEYVH+8s9+BJytKGztRuhdfTvN7vi2t25pbFSP6rtVyNlZ3DnP0npqJ2NG
pRbLmiZr3UYPLjuI26IX2rmv/W5ZZjl7bnJxPNKtyLELgvEYtiiFp9F4anKDJjTpaZ+Iucq3FnLg
hTJt+zr30idWMi3kiGC6Gkz9KMoWcYzyXtgEJecStN9Jwm5ZMEPmT8MYP+h1ALsWheQGoMD4OWTd
lo1qeLULkTJ2mMlKTRpWfx1UwDi2xX0cuV/NsJy+6olxm8v0s8oiNIWmHZ1Ht40wC6q3ckQbGLZ9
Ck8oK9p1VkYT+z08swRPsANT6VSvoqQeMVJlg7OOCNZ0U2y8U1Gyqm/TZ6XFLSphfrq8BBhYolIn
ONTSXYDB84MqCswelEkuLxmyFAfUUts0j9ACzA+Fbnc/nl1e85Nh1XS1v42g5MWJJU6UHlFazc/+
feizgLCFnpqcFGW2GfE3LYjqjs5+P0ZnnFrUOoOxmkPFiiOmJbIBPU0Vx8qtXwYHSyZWTeIjgh7Z
yvwMcVRKrJypL5DnTNdaUU/XQAbMwq+uL6/Q+Ruxv8Tos6ZkV5ACrXJf3Pz7UOXtMmKtcoVWOFwJ
rNyzHCXZNWOOftgs7ccB0coOif2WDOppVqkiuE3YUhHVVj2NfAOb0HUDEh2Ef28jBTXG3HjGtlEc
m5C9jMYyWS9LOGKlod0BsLwFJabOBaDRG2MOgPQitfUBGK1EIPyHICREN2yIHb/8mLHEP5NpiPlm
2NdkvmqgZJL+hmUCQVwwDFSMHghhtavHR6iSPuGTHpYXzGd7yFX+0sCvvIl1JwZq2MVzNHG3HvAF
rqbRofzuoMuw9Kg7+hMUUDWLPdMxTrdlUbprlZskUMcNHFtbZayt5LZxhulpxGRJxlcHRFXzpydi
Nw4AybxbBIj1U/aSzi/aiGH3Qwu9zCrdbcX25THwvfGeSGAAHUb1WAEoWjUJBt1ystBtFe0s3W3M
a6eJLKxZPGPpSvI2tDLZRAgQFWukeLSIxq0md0NQ7YuVSgG4RDmYflFMTQXZLcovrhAiBwQhqxp8
QQg5qnQf5xolASEQYEIRzJhXy7jXM2CX5Ikij23W3sRhe53vPXbA4Ff6IN2tlfDGXdSmq8HoyzNh
utNxAEDdmEejxvVA99y/xZ7SvgSD/YmwriO07PzaQWF0VTRcJ4UJtEqrM3VuehJrnTJ8gxI/Lkw7
ENQgIPkWgcjWXQN2L85Vdj9l7e0oB+dzFsPfa7py2GuEWH4Sw5MQbvZkRfbaKjUKx3ncbf2skp/b
8FCZo/NC/3fYDPWkdo0WJJ+EQ6N9ft1BxLhOS3K3O+L8FpYsmkfHhiFq1ua4a8MIadYUP8HJemEg
SV9yi7S1MrmPzaK+kUbiPIUIIYMoexraHsmpjM7h+FTalfEga6+4ltnwGLS1/yiiKbmKFZSE+afU
Rk+cNwTDZrMosodvtBXUXm+ZZBZu4Pj33vwwKhsZczjZx5QW6KqMzZok1latJopLuxLB6OOcvbqK
4OTRbytG/jD2t9TVvww96SpVETf3pOMaZ8+O7moicu7V/GAM1A+GQpoIv0k2LDpB2Tn3+kOfow/H
LBPfx62K7yPSZ51ex2RdY0eQg7vrHe8T8vKE/ZrDvWgmXCOEzBuzn7X5xhfdo27sWyYfad8AMGM/
LkDUNuKKthxxulj4trJStCl68v4Y8JyTIMdiLVQUrobZjx3Iary+PENZKEC4pEsxaTGwCIt+3tAk
NySYhtdO+uRVxFFlnfAojQUmaBnLOJZE7Cxc9EUrR3PMgzMnVXmVN+28MXPnDIVVUoZX7ugigzaS
8khOso5BNva2PerPNkG7TYu2uTUjPVlZg+0eK1OWx2yWjDcu0qTLZFfY/DaMezb6Pp7JywN6pycj
8fSt3tTByfaqtQwMc2/7/usUqaMT4sSNK1g3Heg1sF8pdTYO4Oh1DdG1gOHZUUOHccH42Sogvxa1
FiL+GKZFBmNi2tVsIxbCjtZa520tq3yLkuQuSaAxt+m4CaboG0CWLYHMoPx6e503Np+CdV83NOuC
dPjJnGi++vGpCZtnfB9gTOq3uDvZzONsYJaDsj8DZbnTtZGYyqi9ZTkPzAZJipuYzPmdQI7MGlLL
7BOR0M/mqG6mfu4qgzZ3g3nWpbPk2yhJsGG6yTOy9J09ia+mGW7tJtoO5gHYIcOa9j3voqvRlG+T
GoZFbhVLLfBZtLpgUmsCfgcdgyOt0IjEpKIjyG7CzDpWBzZD8cEopidCDm5QXk4rA1ZVUk97a0xv
u3xhE0sYpWW/J3w5x4FhbKx82jaRth47c5ugKBUpLUd3/MaO87a06K+Obm0vs9KmApmNFqeNJavg
sAionfDwHVG69SenfEySCjEp1vjYhgLUNra+MHAOrSx0z2ufwNomkl8lVETASxmm1FTd5p5/h0S4
QvY64i6KWZloejYXGd1lTzWuKuR1GrdyPU29WkIn3asmP2SW09Gb1K6jAZLc5GxEQVi3Xo8ckGW8
5KV+RakEe6Pc5rq5cqEsrLxmesMArdH8M/eq4/piTprjDuFc1nUtN6NWnc0EriyKkIJUMetGrzUS
GkUKrd2IcTh+Mlt5ha+N4rPgUk2ytASiFDeEdlVXCBNzsA1GvaFVhZ0aAAUONPNKaOwjcuCjG3yk
3nF0GBJs95umunJVSOu7llv6Es2ktUiAMSTddKs3HjtkQ5iELTprG0rnMslVsMOBiu98gBuAQYJU
rAgx4ejStHCmMwau9jCEc3i4FWyrvjiZRvSoEHUuiBM4UAn8nlNKxiC3aNrsm4zj71YDT6ifoKG0
rCwWbldvkozv2O7w23XWS2WUCAygxYk7G1MvzejAA5za98Nq0En7ikxM3rIEAoHLZVnGCoj+pkia
cqX3GGQ6fNmT6byi4sCbU4lkUzv4+qq2Y9o1nJURE8JQjepkxTbWGH34JAxN27p9f12XnQVJGrkD
yezHtmBegry1z8yo3vp5io9Wn/ZN1X7NmQDjcoxu1VhfdzF4kpbo5VVelcMx6UfMGPOzJtJXdeC1
e1BIZ8o59rafAnyng1UcI5dtLnVGMXNRUmlrSEHCo5cDIa10t17DScsBClEzlhBDgEjUR9kGNSqD
JoD8iNx2eXmxja3qWKoA9EYvt/RuqqOh1VQUS71a6V5SHU32N4QE9qW5bfX2fAGxVPZYHl0Holpm
DIK7FHDGUFMYL2y5vHz2MBvyDTj9r7QGomMM2fzosHcnf6bBHQXTm+Eq0InETZqjIGgMed8s+6iH
ad1F8qpIkp0Z1KhR/QyYAk5p7PDVIusIHmnnk5DENBdIIhN0UbT2GAp33BWj2BIzscgGs99nMqCW
w5y50NgEHmTtEOfhNBomvHY3EtW76HsfBKtrNsfLA33BjduYHr5AsR6aDIC6EjYStQysbQq/dFnV
Mj8SWf1ca36/aeafLi+xBT9FuRuvpzo7RkWVHydSyI5ymF6kYLFktQjLKESV69bBxYTdQRWLeD7L
VdMUM3AiP/Lx8j1O55WrMmsfk54QhXp6hAacHpP5mdGHW8A/iiC89pPEb7Hhp39YQMjz1cbOjac8
BY2j1wLr5fzLOPUYKi9PewHP0TLdHRmvwZGs+/B4eeaF004DmTD5vb1pbNwuwOK2bl3ZUIDr6jks
m2Hz40ct9FIA84QV2NAXUFKwy5NIIrQoPl4eRpicx6F4hoKY/XhZKlsucicmY3UqCThVMArYa/gI
ANtWO9RV8sVgY4pxNZYHq8VAlgTdlZVgrAsBpFbRVua1pIemAzWSzGuGy+WTKkvbGXzjizKLMLqw
g1ubve0up1RbEW0ocTtqPAxlsohJQ9hUWmlykycINhq33gThN2TzPvlKXr1OkxoUR05QbKVvhC/Y
XAMiHTVvWvYJoBub3gO0cAawBNJnCzHYUAyso+69jaYi0CIc1gmAgr5XgB49I0T+PHOAZEbVm/0I
T6fILprjhWfmXF4lEQ9WejdO+eHyajv/X6Iy4H35lCq0EYOpjtv/8roVkqHMShlUoe600kJwMv/v
l4fLn788I3jHXsKGkT9+++N9fjxe/mkx47xAztXLHy9e/lF5+bj//rmydgk97OP0p882XD785f/5
8UnEiE3XnNwfH+nfgwhJZ1wPg/0M4C5izT1/4EQTuLgGpukAENe/1K0LievfHy/P/kTnQsqRbghC
fLz8+8tDH9TmrJ39b5SXGzRig3D++vISrplpXYMMa1TOVln6xSIj92t1+fHfhylmI11MYGwA9fGU
Mb092N4gVmRWHwqDtXhYNWLp9RXhy0VFxJtmn9FQOqtyEs0mUTGS+czwV+WAb1ife4FDPNpLxHHf
h9hQS2yigsgf5ysTUbnQGZznRKm9lZED7gathULfaEj3+n+Undlu3NiapV+lUfc8xXkAqvoiBsYc
UsgabN8QsixxnjaHvcmn74/K06cyfRKZ3UBCgJ2yIhTB2PyHtb5VqQvMOpA3LLnLkuEMAFNjZzfk
HEoEVmYu3wtd6buZIPuVu3hHnY02sO1N9R8+rctdwqiDPhtr2jcqtmQjOMhXbUnQTVdaGTpXzh4Y
Mu+d6q8C0AqCFWSfCndRhL2mZmKPX3PWQn32vgfevWOQEqLaH5GKC7C4sHQ806D7j/qnAmeTNgg8
uKOb7so6PSRidkG3Ol+qHnFRRZ45rdX9PIH4CcZp1cURkdEMTyyjPxdAJdf+oE9E3ftEwxAqn0PG
sCRL4LQONmKsBOEyJX7fov2RfsHIc0vtyFw1FnSzIL63aoU3u/7obWeLHSxecf98H0cDR3VP4+Fb
/Wbs7CN2KrqKjC2CQmFBY8ewiBkLEzFBhURwjMB2ZNS1fy6t5psa7ga9eojyVu5E7PsbhpHBPV7E
H6TL4aX3259NPDxqfTvhVZLNOq3UKc4Swi9DrRQkkviLLHGwNySBim3Z4hKuq+AUC7QJKbWRUUlt
P5jvbhUZ+2R8SpBvPcQgH1dNGp019CknYzpMY40aydLPWPuabR6QfpYOdbrR27L6LcXJUtes+Vnj
Adx2tMCh4cRks+BYWYPJJf9dH71dEItuVeb6qpjiem10LTd7kTPWMvIr2Op430XzOxrH/OrZ8Dht
4Z/KUZFl7ozyZiE8S8vmRSua7uTZQP2GbKDaIeD2UqQYvkYb43me4qctnzWewslh9AGiYWQNGEEo
n+3CDmsvi/ad2bzS3eJQEmZNTrs53qXuSh8o+SqNtXwz9DE2IU+QGGexW5/AnBilR0OI43nNCGwx
WDpY+Kb0kYZm2qUL5ydjL3uKxhs6poDKhNoAqcHJFe7TaJIKTGYZAHokLjru5FI7zAjq1ymQrEPp
Vs25ShvuRGVDHZwzso3Qd89MElFFJd+8DLYI1qN0Y2VCnOHerbrFdWSXvlg3WG23vvS/KqMhSeNH
Xg/iro12WSQysPzmFbg4R77SsNfq9VU3UH+MDtkqXQJhNJvGMnSdDodk4QQk9tjfZQHas7NdSKIp
9T6xvmQAUP4a6YuFIztMq4FEn5rGCVObjk6hwiPUFiG49I7pR9psyNCQjLEqECDNcO+Yhdgm/BCI
h9lhGLqVreOvGtLC307wJoaCfJ3CZC2cg1baxC4g3qjmYC7010UD1mhkdGi8OvR1TPSL+QMm1KtW
p9+0uvkYpLKPg0ESDpW8uytd5Frl3JCSHpR8jPj3kKrMLVmrb0kahWSZ4GbsUwDgaYAtTybYmohL
I1oeOSfGuCUCJz2jc/I3DYJtbp12FNpCTXtR1/MOhDQ0J1P+TNN6unECIoQZ8YmKVkF1zLM2nCQo
YDGX7kGjmzNQfJ9KevfYbeuTMVKAWbr5bGsE35OmaR1qY3AogTTSEcbo1A6Z3MQgH7/0yvoZOZe6
gV3DHkeDJbNMgrP7uTYC7ITA9WaH2kyUfLSXT5G0yJxslXEHjJYmLhhLdpTezrUmZJkUypd2+SIX
WAqjOVLijmDc7Z3WCnIamvzy2xeTs7G3go+oTSiwWEJs9UCy+iMKgh/mtcm5rpCpECyy9lgHeqwA
GQ62FW1rPpw6hPMnGkq1MX32F2W8RC1ZVcpwnZNqqSbNnSPiAxDIYm2mYNgbrfJXfUykkOft3anS
QoHxvI8GQQDLq22QldFYTcqaPDE3zx25aWGBCIvRFpClxE9CInViZK6c1tqUMRgK5N7Wh9epmpOD
F438LBAsEdxn7ivmlr/dwgFpts1gYoHsghTrX1+cUiuvVxUJmG4ad2+yHN9Mkn3SnGKnwrNLkkll
UCdO77VpHSbX2k355DILhQkjNOylHT5/Kth7w4S9QC+zGpBurswB1y33oK9k9tlhllYvc59dkoil
RixLEvqEo3G5YfQgsmgfM/UKUV6J6bGLOGWLpIdMasffGDY6a4pbtDtmtdIUBKnZDcQJ3EogzF3V
Y5sUpLGEAT/T4ni8a3n5ltC5QMmwGRZAsOcSJYWHNeyyJ0bemI+CcKisu2D2A5S12NA9My2w+cmr
BO9CxRD4W1kuPZZfTMeg0OBtDeo+6U79BBXa7P07YEz7uACDJ6zmLc0DLjp7zC8q777mbZbuJoYv
YT2MocPUbEudHBMvhjCOlBeCj3Ljkth0ITUIflnLHLhGxsqAQ3sTx/YcSkFIaKLA7TOph3czpHew
HLadRaDCHKOfy9qEWyzVwwgKcDt9w9JRPowskMjABj3oVVWFOZbIjNpGwAbV/qzQiB/GOP8pjbhZ
W4Zrr/hMsOAprB9FEZg7WwrOWGZde0PM0bb3AO6yUDswl5kOzoIC7gTk676JDlpJZsfKVz80J7BO
wEqDswqCGBYNwxkxmyzbVADTAd3flVGADsekXRsgWe9bmx42msw7I1i4WpAfsvubnirM+axX97GT
Qc8EXwYSylXmHueWuLeiB+yzIGZgHRdZbN6jUai+oI3PQxJo+40xfCOZoXl0smy4qCT9xsetfez9
gbLeSapVEH0QJFp+TYcR3EqjqbW+/BFlXLnpXTM/WmOtwMMzY2i9OJRKGh8wdk4+0B4RqM3YOt7X
curiRQTIlMRboidrdefjycPe0NMTMEpyoizbm2YrNzDjZ+KXEIM6mV0eCvKxCc8J1C7QinBqk++O
Gg+Q0cdb4ybxlZ3ptVdN+ZgWw54RlIEcrfjonX5cW4OIQzJcPvL+LkPEf27lDwYS3SXPsGmRtnEO
kio4ZkQ5rZ3BMrdZqg46wEE+XTr2DW0YTxnLLIkCZgdt1WK3RdlJNgau3VGyJKF5IWoAMji+9E1E
meJw4R518y0l696ZRgsVXmxs7TSiwY3672S5XYF1kldA6t46Knt1cCAiQkcCuYpZKZ/mUGsS9x4b
7s6eLPfA0nY/9vLBsR2ykDKhcwcxxrCpSfOKS+6ukeMd0O4lO0vXg3PRUsPK6qswE6LTGV6iqgz2
ZWP+8HrdOgSZdVEWYwSLgD5XDoKYrWGEAkLQidUlNPG+fS5V/I61joGo50my6WZ3W1RyV+i1e4Bh
UYWE8A5I/F0ogjHMhCiaCuYJCv92HXokjazYo2R3I6cuAHznlqaOs9Kj0luVTWaHZsVERGMFhtBk
2rqpba112Q3QUouI2DWqm6QwASuAhrQ4KaRwQ4tR1cYBIX0QuTOt3Gh6TlrDOVk4FlaliZQ5UWUQ
EuJWrFWXNl+MAnyky0i5Rt2ya1zs6Syq0lWM3vEuYDy+MtuOoD0Wb6RxHTiRFNIP8vU6MSYPPqQ5
HVl155CJakfjYbSYDHcWUWZTStEns2Zj0mWvGzulWvC5jeqlrW1Ne7gYgF7Ccmj11dJ/nmbaWeSu
EUsCJ/1uMmI92H7wnXSD8SIIoU0y8kMUZpFi8KmTXL2kuAAfZTV0d3S0Yq8j1rZUW53ldEQ4TeOX
daBIE0fsrDTdIcJEce6qQ5QL3J+dN4WyIpJK5vdZ1npX0bprxCfqCS5MlAntxSBrp/DELZvaKNQs
9TZRK54rTN7LcO3sZxFEU+Q4O96YaC/sl6h2IjhPkfbdlT8jr3JfjOytmcpoGzhqOtv+6B9Ehesc
CTM39Ty5JBUOGMOunspKdZeoz42HUT6SYoYBAlnCJcn8/Fr2nCSM8nc5gpNbmQyMh4rUvYzF1Vmg
mbGPatov447KtutvZLBFH1MhPJDleMJHB/Gqa6Ea9YHkFuS8MP4FgekBNzg7yxc41n0ovNlbUTYG
10C/sfY6l5O+jwU0DTHPj03SZ2dWFNODIOlPmzV6jSFj/eRAmOxmgI3LF8Z2exCl701tsbzTCw8R
KtGC1O6YgeLpcQY6dOF+MD7Yo35MzOS7ZEzM1HpkQ5OgSvO0oLvMA0T4SpFSiBqIl9WqbrWVk+bl
DZLR8MCOfS6wkxdon32icA9UDA1TuUjcm7BznTBAuwgzxJq2HqHh4ZCU2dlKOjDx/nyqGBRvU1O3
YMMw81xs/3rnsG5uHfA9C4YtRzciWVK2mfLPeEeJ0IgRb6eNfE9b2bIzmjH5NxUIZxrWOk27zZi0
2GrL2ADda8YhSbUraZxywIdfKoeIVtRSmJbOEzC7JQcnFE4DozB1qN+jJFj3WhSfCRy7zxMrhetI
LiGl8Jq8ga8s3zlF7CoNFXDoDRTW6c4if2fNfiQLzQIgZDVkYp1MLIMM5wdaVO3gJI2/U0Z6RG8g
Tp9fNCGDdaN4YZo6LW/lVG9dhDePI5/4YzZ2Ay4CfTxOqf+tiuJ3DfPmfWFZSCWr5oCYilCryJKU
jFWznfOyBG4C87QWJpvj1o0PZR+T0Vi28c6bh3bvNDJl/M/kbpoUs9dk2fGn7J6dsM8iuHaS6rBN
/a9zN1+KoUb2bklxUl7asBSpvmKM7bkkgnSbaMaPydapf6dCHnt64l1m+O0mc8sbPDtxLcdU3UVR
Df7QMDcTaSZhxSm0gwcMpRkKH+qh5GUi1ppDsui2loaAD7YSpVBGPF3DROLOiQEafbTeaL0EtUTX
5xbfag1/qLJV9o25OnGbXGLSdg801i6nN4Y/mQAJ6y0IkkkpH0sjE6So0AuW6W5we3flc44esMAw
Hdjl/Zju8dg/VgnZUFFgWgS1gr1zet8N07wfDlneIl0J9PY6nPTSe/cHaEBJGzkb05kebbckLJBg
IggXiBVMRMjgFnhH+56+w0cnMCB4Q2rTA24h+Id17fzTtVHh1izH6R7Bh5kdJJZagxfWQKUUmEH6
uG7CKCsEhgUPyTpdUd7niHIQ4THXmk3efZKpLTFUmzw1Xtto2xkmlb7G2q8n4KVoTGgyASAVG4wy
2dXDukFnuiuieU+SAwnBDaL3vNlIH16R3+wIl7E/pH7AP7LKmfQ7EVlBmmGM4L61fa0X27xgcGUq
5j9uNFxEqX1TpXqLTWYh5RAPEO4ntWpm2zjU2nQ3j15wabRcnI2aXFXUVCULTZaorWGElWWmW+73
y0e3WueKQG5Lfc1qkzLFO7Z9yXlvg0ly25ZbPXn2dkAcjkU5lU7E8MhKgUPGIe9GJpJLRjLUEujr
Grnua7a5ZZ35qzxLvrYDoNmZGT9NKnqeZqKVU4BcxDwdCR3a5RGAzdgJDQP68KyRMulVDL9MB1CQ
FqSEMtaVBVQ+KtmGFASvOP1P5uH6zrfaboVRWm4lS7Yir19Zk7m7KbYYa0H9qqiCtrEJejZ1dXK1
IKUpa4geWoZLk2JfO+BeOGljn9Dm9Q9tTjQomXjIIQbN/tJXr55pF0dksKAty8nYtEnj7Ielr9cY
rI3kOO0n7L2kpeJacBiF47nNGKO3VI6l95Jogc94sal27RLA1zawycqIuCVOwxNvlsLXIOhNdEJr
R/hm2O8IIrF1SS2LSFwsSUsYoew1RCzrbKPKOZSyvA+8vj5XFWRC0Qlx9TxqTrdXZw7hheyZB3dF
yhwkZbaWZq2zUl3/SAUluFgBwXpJd7B8M9vAjlmz/Iy3cS+C3ayXyCnIyW1rb6OVpNgN3vxosClb
JlLeEQ5tubGHGkiKzwsnm4n23yW1oI+Mxzaf4epjmLcnN8d0I18HaRrrLKu1dWcx3ku2NuF1W7Ol
fItr4weBkwVbjupnR9O+A8wTrbX6vcq75IzEzg89Mmuls4y6zLjYk0ZGToqEq4WLMLT96IdpVndR
9jm3ZZA9mezJugTz78BVHQBkPhgVASMqYP9S1kW3jvtGO3VORiGLtXA9g2jjnC3f2fPSZEGcD0mX
5749MizyNTifaaMuVv+dGcY6oxB58eRh6oV3zI3eWBsQuNfCb9mKJmW7xcB/DGYwM16mh6me5EeA
Qj1CfmNrpuNwaKtsoEHnKKGOvFXRh+GJ+qbbzoQawhfbqgHXC42/5H6uVswcAxpqBKoBtpGY6GJE
ksGBsKBvfSHSU9xPN7JuyZdum3OBswBees2GcKYfBsqHDI14grimHkgLhkFTbr9FwPs3dt7zLktn
X3uQWl1HFat8DKyj42s/CozEOp7WkJEj94MFuqUsfj1b+S7+kbbflATkbmJWjnfBBF7ZQ9LFhDbe
2G0E64hlSw4oKC6JPZCTQUCl5ha7jLFfONrf9EnzT63qyYpIZXrw7GvNkMXSOHE07RYbxA1Lsu2W
QGM+yIV4schFPWLsq3fNrLtrwlW2ynZZ6Fttg4qk4dy3QaB/fimk87NhtsbsD5AZw4v0wL6IcIHG
PifC+kFNqb8Vwr45kZ5ck4mwYyNJL94oM+6vo7FlJDSGFRAwCjabN7iLCnpNd2GkpS9ZUF9nOahV
wRAsa5b1WB8/9shZKZiK7GhW5aHNYTLHeiwOlXJuVuWRDdRyaM0Q9Y78aps8IaSlQOfx1lOuDcJ/
iQryHhJp5TuV2/m6DDRFHWA9ZV61L4fu1ay7/LFhJLRjXYbCY7TaazmIR4qq6aBI1yaatHiuqJGm
pLcOYyDgGqp+G3k5bVqTdJxI0l6PIBvXk4/Bvo2mVdKbyRF6Ips7FdEbtg4G8y6nFZhxYRhxdmwB
GpyRzIWLkH1bqdi/dUk9rjXV6OE0Bd89hGtrnfDhla3wHmDdGtaQk/cgHC2yPGPyK+jF+ozxWw4W
gUGDNEIyITf6XOuXANZSw55wRzCJWkFOIl6MRvfiBjkA6oBWB38573H0cC2iwg2zYACNB1Vu1TUm
E5qkimAYqr2u7OBYUEsfxgKXudt06J3M4pqMBTTOOOR50Jdr2cNUexV6mym5BlgGkwz/hBkbxa5k
T8kKSnWHubFplSFe1521dnQ721gGwPy+6mXoY/HakEuywg4yMtJ0vxZ8Vki2AQ5pdsmhQkF1Vzba
tZzEeBjcvLsGcQz6oEmKi+RzmViKxFJwk+tWRYAQ0MIlOZn3oPO6wknPeURi7TT25k4Qu7NWlQ67
bDn4/ZFu0tOI4Kp70zxw77imE6Wi3jb3dZzdWSZDXxKwN4WWjSfeTI9LqOcgbxp93+QDzFSmPKIV
7heysdxNIswvdUWNEknER2POZmhMjR+kPlX3qddtx7q1v/kMWqCgdTwl/B3b6hMHOe778b1vevux
tYCI+Vn/WEFGRQxEPAd09OLZKZL32nXH9xqKp+tMAXFE6GEdjVY4nafzqLnWoTNVfvFNewcKtvnG
bbBCgwgjOXfr5DhYZGgFw+RdkxxNSRQD2FfjANWvhUDLKj1KzccuDR6ScuYi0unOJ/Kd1hikJySL
pXUlrCCiI+2du7EhrzMBRFAzyrtrly8AGAvcskLdQ2Q3mQ/o9tOManyVyGd8csHS44LVkMX91Fhq
36nmo2wAQvvENUC71REU2ZO6l4ERX4UOzTGp4dXR+TK68U4Oc86Nj5mB8X2SrU29SrZaPHgbWmvn
0HYixQSAt21uqPsFWtqMohYdHHm0dk9TZ0oNH2+cfzcc4w53sraDmwKRVSBy47j/7oFtpSKv+0Na
y5gkdJFvZzN3cVAl3d7G6/QlL+ePhus79cfq0Q4Ga9/SR69yPsuzPup3UnH8ZF6OZnWW+B/TvL6U
YhG22MTzUIlGp1I0bFnm9IyhMb+axjkmOZqLzyoRkAS3vojrO8IGiB0auepwDHUn34VROtpVdzW7
4qC39RfLWTCzOHMOvhAUND0ITI+K6zOMQU3BA8P+/jiCoLWxCECti6MvaISfbenLlZ63+al1o+Jm
dnzga8KTNp6VMiFjmncJsprhn4lBVyUmgc4cdRihx30ZEOE+ZL15q9WnKZgE+KFwz6AXu+sAP9Xg
zNh0Q21ui+UuohWMbt04RXmHtkmywHKKuWYuOPQPsVbrtyA5du4Os1XxljOeWrtKJ4t8vK/7ojgX
mAtoPHPjK8JEDNyGQGDOmuGFfnGUl6ix/W9W1pOT43JTNBj/UB16bJfieM3McnitFGHm7DLtY2l0
3+kI9JMpuCcEqbXVsYN7cqpPPXpy3hUOp3wJ35HKeqx9aj3bSJiQLF98FlQgN4Zbxv37HhvEzbDS
lQsj5GhnHSqizEiJESW/vG/xG3UOAW9RLLlq+RITRMd8Qsp9MQy7ccyNQxs42UOEMM7V263Hubgu
rXE+uQww9mQzSUYypG9o2AKbwIqfRcrYNS676My7XuFgbBlA23n1vYgoRIB1pDfytsxdx3b0md02
Mr0bkz3Xzu/MEsFd2R8bUq2ey2HpnqELiHGvYRu62LH+FLHQ/Kitllug59y7A5O+sdP5qZFvXdkK
3XJJMeT30bSdoERt6qG81vOYUj/Rotd5o190Zv2rOB++9AiUeV2r9CVpGe+0Pn4xOZEFvnBnndhY
OxShYzk2pHkWYlOiymQPFXAIZ050L0r31Y9dEIruSABNfCcSBLdDXqld5HY0bREPQ1j2zZl8/8Se
nij6TGbMSYpoXxWAf0Zic24Sd4nEd/DVFQw+8zy9GbgNWZSY7orPJC6P6ID7L3Q70/1Jck7uRlvo
2N7180vmGN7Vjm39Ao1pE2809kFfC7sVJ7fggjfySoc3CjlyLBP/ZEnkfUSoe7tCG8sLOW9otx1n
eEq4uBn25s+IqbId40NaqhnSfNPFxiqQQfNjYkU0pYZ+TjLQB40fOEfTmgG812QvWx2requ03nyk
Qk8dIxyqAYf4BQ/YpQ5b9WGaXNIj++hdMQ56SKNsDpsKoULwOa+q0JhWDelrn+MrV3Tl2Z8+PE9T
amNZKDuBysAmt41h1/aL6wDU/JMzSyi2JuTpLhqtp5b4tt/+6Dbc76DFTaEoxmGv18jCi0qVh0lO
mAXK+Ps0WOlT0TwETVA/j2ZEWLYl0Vxk2S2QiXYH+GDXJNEjU53p3FlBgjwv8G55FSXPxucuYlDN
cYyqdYDv8zEp5nMfOB7jlHx6zGsmbZjMTqJAhEGbY52khyUqDkT7dY5YYWEuaI54M8edEMwcAtRs
gAWGgIwHWmgHEXa1yMtnR6hdV0off0lRXZ0JHyRxAMNqQmq+HQELhmx3UVQ6XX016/KDUYO/a00d
BYMprQMVOR8Jio2VKlnwRxNJmkw17bXeg1In4oCpvuFMF5eCf93UkjA9RzP2gUGGyzjT8jZ5bD5P
7B76wR8eeGIfkxDBZkYesh3yRO4rZGgr0efRGdl3v2WryYI1Eu4d1OGdD4t5HKLTGFPwlt3wwdvJ
gDAmnG1KByusyny5FRvWPZ2ufU9bOWD5cQhnd8hxVjXxhi+TU+aPbayJR+q3eKVrRUJyBPWRrOix
5dzPpDEzKOsn72Ww9OEJiS0trldON1Y7xnWO6s2Qe9kFC4fDBnL6LtzeuHx+0UaDZQ8eSOYX/B1r
sr1og5G42vnEe1UcUesZD5EDSn3Ib00XWaeI/EEo+bQ1rmc9zsaXPtDMF+Ot6Iarr4L4OdHM+A6i
yItyA5INHa/G35bIu0F08q705zMO2Cg4grzJiG1gbhBWEyXqjPGVNXGlh10ruk+iAWEDM3dlC4q6
Q6rB/WAXr1mA9lJljfWCTipBZPelH+lIMteIw9oaxSXpqjvPHrU7GgZEQMnIjGfOxMmItWPX8M4D
TXlxZ2PY26MHQtEbv9FZGAeMY9aJkV28V8oow0DhmRHFXG0DdKAMTnLbVbSqibc146jd1HjncJuJ
54Sp+Jpl92thm8nTPNy7fVIS5+DI7dwN72PTP0yN4W+UDeIbUsVxrC0HeFz8FAetfhrK3l45k0ZG
cl35O2na42+Gy//8AzvxNxbmW816Ko2T/pc//u/HuuS//1r+zb++55Oe+T9/ukAmrDskT3/5Xbv3
+vpavne/ftMffjKP/s9nt1BE//CHLTB6eu/hXUwP791Q9P+X4bl85//r//xf758/5XFq3v/7P15/
lmm1STsy7N/639NJF5IBRtD//P0j/PNfLr/Cf//H5bXrXt+SoXvv++5P/uU/uaZu8A/4dD6z6gX6
9HuwqWf9w9FdF6Apalfb5Dv+BTa1zX/4vs/Z7kK4My3b4n91v4FNbeMfcBShKWFFZTqOC/j/B2z6
i53WBkrk6YG3MFeRp+j/hqOyJlfLG63Z60Je8ZtsCBJifMXuVPO5SaFglX/jIP6zR8RDalsYly1O
7l/MtEUFK2NGwLSXCKrx4INVfTLds7SZH0tiIX67fP9w9f6e/Ln4gX9nr//8BXmgYEHmmaBHfyEh
xqw1ZtHkgKaL0C5qfCUexqk5fwWt/fy7t//+tx/6Nw8FAwW8gMMD6jzaH23Co1ew5sf4vp+6/CMv
8o8FGkjZ6efxj79+pF9IBssvxSM5PkwJroF/e9d6cENd4qhmH2ky2AYIABjNubRg6u/JqVzzv76A
YBMC2/e4/frGr377uGFXijeMmfSyseQoe/ZbsWl896R0bJ5IlUeG/wcKdTxkU8tG2btacUsHVf0N
8/EX5//nbw23lr1EsAg2fgVMeGPpa30gm31AArSeR4QCTA9kQT0b2vSsGvXQ4QmJ0vhvrqDP3/CX
S8h3yR9yPbqu4N9IqRqTPcvDqbs3tPyQ6f3B9Lit1PKh7dWDGNBjVzEu3Pk581vshlr6KmwRMoHn
80P9sGLA95i5+eNfXwN//rSQt1sQr2wXCOYfLzdX1INZJFWz723klXHhkFvKo/WWzJGC9hS6l0G0
/EUG+Ed3e+rM4jblZbtqhvGLz2KeVXIo3Rho879OwT/5GPzp2+RAy4G1q+scL398XjMDK9buJVL1
oRX7BmvxRgwk8E3wCaXNJ8Lr157Zf2tMEvv++qGNXwgNv10iv3vsX2hYvo8sSRuKZq8c607qWQah
AGRHrFBoCfWM54aXIlP4C90fKf54wSTor5/Cn5w3HNn/89v/8q7IvGSaV/EMZlKOVuzInl2VvX4q
QDOOhL9+MEi6//5qBz6/NtclEj7T9Jbn8ztAUR2VDvbnpmRv1eDH9U5unbPcYgsy6aMR2m1J6Am0
0/Rp6PG+fa5SCl8+OMLa96SHrpBBn3z+zaJgDSKuHUsLjkoGISO/5wbFFuGh11ineLWGhzoLlVO/
YI/8gIP/6hod5q5RPc9FGFT1mUS9wS3hSTIUWi3fPxC/g21ybcp6V0/WF8i6lMkmIlWfVQpwEpcL
NM/5JqenMbOGazUTae85bLyks66jsfv8QKlRPsCdOYxA+xIj2RcGQsPEGrHwBRXGrZR9oI0EpJ1e
Zafu05aQ59g6Riid6oDnWDHiZiJ233ss9vQELk1Ja7xyk/zAunjPWhm1HEV6q+/t7mc+ZK+YW08M
3yzSecKUuf6qkePWDLKP0ik+ajP7WK4nM+ASNip+h7RCtdy9+ctRvLwyes4cLDG7sJHNylPmG2Lj
aKWPyYebpHhovQtCMxTp/F6GcvdSjY+odLYORBzB6/l5ePSuOiWiJ9BUNNpaTeWrwWPaNDxsWKZn
GQh+wDQ9kMzBmz28So1fzifxycygkS4Lt4gg45XsoYfVALAhXfO21KraTmV9HCIOsOXlJxTxQ+b5
1qy1R6cHxKPRBwHUDwPBdtaLL2CNkpU9lWxBEh3Zc/MWJD3TaX5VTXL0OLP+DDXwmgXvym+sFWuk
ZxJMnn1zlmyTOReb4NiSNtTUAxRAm2cS+fNNWeyguAkH/vgQYJ0tS+eU5GiwnAW3dwPXz92lYSnu
8BLQl22q9Gc7qhN7+NflIapZPiRyudDSIVwej/nt9y5DfKwVrxbhg87ySlH8XFkVXb1cfyYobaPZ
2gfRsq9GVr6OHqYLSz23LdvSkVTEOr5ZcFRXkzAeMl9sbB20GHTjfg2N60ZwMD/c6sr1FHB92vjB
GHmdyb2EkOAnJ9st2k1EeTHzjNZV0odtk7Kca7PXLId5xN3xjiz5dwA2bJcXb4Rwg2nX5tf6vTS2
xr3j9dG6JxSTz9X589mDGcjRPI0Py303a7t6lb6a6KPntn2VeI7BLJ2D3kMjYOAMs1GHFon+vFzK
crk5W7p71Qb4d3NU7jOD9yalstjZbQzEdny2RMa+jLL+kGfTk5FW4mwrnttQJFir2V1xYLmRwLSk
A2xk/0C3a2V3n5dj68Qf2fLBnUuuA6EVXy0zvnngCiDK8dCfR4mfFh/SVc9BwWel3nPcruJOPlss
jciJ4Cxuabdht+ErrqNs5QbJK4AB3tGcfeayspimL91MTfh5bI3LrT4BsisVl1AT22ulCneV9dOz
sbxR6zrW3wg+GlPvpoO4Wg3e8IDZOvnw6gbKo84WuRfx1mPA4on8VWvtfZv23530OE58BvCYrXCY
v/paAy5CVzt34JYVSEpg5UNbkK3GyHH5hmDYxa3kQ+aNz/5yZvYL+1e5PHUc0/wUHgUrYLHB/Hrt
liUm8D+FT7OZQRHCvQesE85CnXSxWMWD6KJj118FszbsgCk7AKeV8MxNZaUqlOzFVloQpyHDjIvv
LIwGZT67xfLpctl4Liem2w8TXS6fdCWATAoDIVPTExqY9gzwWuI+o8sMzeJMEAecV98ft4jgffSy
xwYu2lpP5BGFzcEjbnPTNcttslbRSiO+7v+wdx7bkSNZtv2XnqMWYAAMsEFPXLtTazHBIiNIaK3x
9W+bR77uzKhclT/Qg/JikBlBdwiD3XvP2WcnTePxPBtJpIHD1/DXosMQNxuEGURFvg4r5yHCh4Ne
GQZgViVPdMNJOCeia6syDlxGvEdicF9lEcdKjvMzrBV/c74gz5sX2Sff+nHAGOGb6LuDYXJoWOI6
IrlWc2f+rAPzIYmK9WBad2OAA7hPdhlc2U0gfTLSzqdo7l56pa1Q4el88fc502xt5SOfy9D+lyIp
PiwLtYKVlWgA5hR5KpoMbTuKpqHclnP/1WMd37qlfKgLNR/HIDmSKVDsYsYiWFkqSexO0EJiaJ7q
nmkR/NadX+e0rgxvQ6/jU/atuwkWjC8WMfN4vUSNm7sW+Hm55u3Q2MMCiTmB/bB2hbH1PYiOcbUI
dFEyWjU2QTsjt49rcB86AT6iEIhBnyzo5+FpaYN+QpgBlyd6yNryyRYq1DEuNAC8q6dN7kVMgLkJ
G1lC7sLZ4Q9s2/35q/a7a9Gzbs08M1fB8IV4EQwkNmemVT0SJPL5IAxWOwyVfIvFvMaPu/LjAVQr
mOfzuSsz7iEaW9+F89w2/Q29jnLTYT7a2Ep8pNHsb1LEX6sBN7poED+gDR1XcLw++IvXQtvzCw/Z
vhMa5CnjinHE9EMlYBt9lShSmuVKpXa3rrKFAQWJOSs3or5gjLtxUCDS/WUvG/RMgfovZrTTms4e
LgV8YA4To04+E6vYkTPaPyzFeCf0Wu7K68WkH++23KLhaL9iiEA4oJcgt88J+rGIZ2fK2xPYGPNs
q1r3GSPdVzZx29q++eSNnrlZisSFiVkBd8JPts7wJPNmYMIgRb2sKQ92IB5OFJokCjohc7tw3HV9
D4lQuGBoi8dOVjFtnQ4EW5I3W2brZ/xLeVjCy9YTFnc4G4Oeexnr9eRe4q6BLfmA1HV4KBCFOsyr
r1Cx/phzZhEQDD6T0F9HKYqAEMBIiCUMxX9njI9J6VwOg10dKL7jTTLGr347oMxRyXhp+O5FGmfB
3ia7RNTQNpiPXoX1ZG6UjKt1h3th48DaxlJb/ogV5PKlTtJ9YWzN2HpWTKUlmP81wfFE9jrEucY7
b1rq41xj/1BmxvyUDDEuaBqKUxHTe0WuUDeGiWqwJmgaCXGZymMT2VdmKx6KUTJXfj/X5A6X/Vik
26739n4bWDsm2NBibfxSkiXTFbfu1BCPVsJHlh12c8M/VAjZ1EwEekQEOomF/rMVz+WxQ+1Vp3ih
ICHemhajC9fDsY3f/MLJ6wsty9/10spYNudhy2wSK0fd/SQKAA8U8/YJN21sxwrVTH7hKqfmpkjv
VcZVlD/7I4SRSm8ZyFtj92rC5qkCPFpRKbd5gKjKYpvnej+6iceHqcfzgKj1EP+msa3LwHOKdWw0
uOISHBfst4bJeUVjAlcdvckKbgwbLaCm69pGV9dL7v9ZOYcBEQUwlQglCL9Q1fBIlop4WEaN1W4Q
6CdG1JsoabguZ4RSTYsvS/l7b44xfcbMehu0iH1XjtR82tGWmO4hmprd6M31ZWS1p3IOkf01066f
W3q4qrlJtcHJpWu4KToHx2LqbVEsow4fhjemxd2ayRyyi6FhG+Vnm8KP8amI4uCBNNh4XtQcxiFB
hJuidMawqEKw7mOPPAZq3rrhCbPpomDeyMp0VgTnEbHJzs8ygs+hxaSjOKhrR/92CaWd6OR468ro
20YixD2Y7c9POqgeFJlOvO5ki0R/grm8NEuKerY6sJwpYAfFvagdsccIf4r90D70yt5EPBX2kxFu
wklEVwz68OGFT1lQA8Qa2s+sNgI0DjngIpG+l1lHPH32Wkui401BCBwgwF3dkSHvoFHzO/noowrZ
Ub3JXRAPV3JugR0l5XrOhxr8cVRCcJk2pmBvsPT+wZ+0iLBgm271OEotLoJFbyl9Swz7oVcXLuUD
HF7ruRDgSv2ZbbrBNtmNUQHNFb43Hpi/uksd2DHYFjH7n6Tk8uFex+rivAyuOM0ou9hCc55Sj044
zrmL0qh5vgv2WeBHscoUK3NMWQRjghPP21bUv2gcZt5Z+5J1CCoDqpkEH8yuycfbScl2bXpqb1gT
79TmBI2E9rDHW5+PyWL7j2VR3rImvZR+eH3e6nYJZaYvumnVxskzNKZ0lYbdvUUkifjCe8yNZNYf
qtrrnXIZCNAB5sohgZa4A/KJY7LY0ZO+uawdLIK4m4Ow2C62e9D/U4IPTVLo94Irhk18QpB9Ftww
5fBXquBb1YjRDzMsspT0oynYaKBR3Fi1Hx+Mjc0Y/TLytw6F6a6Km3XiTBFD+55/n92F31Pf5YGx
DaKcG5eJpGHV28zgNCa62Op1r6XXRyHyiQzoY+8JXt0nQpxnF/H+OrTTD+Fw/MelpeKkTjPgs55q
zliXZDojdMzg+3Jwywyn73S9eO5D7strReewcsi2T7rt4NfXZaBvMXd5JobUxknMACGpGAL19QMI
g3w7TlrLRPSZUWPetvwWMFFbXthDcWl4JDeEUJW2QVy8zc61K6gvkf1ZaUCtR7kSgnBASceRNVBm
oZjWW6quuPOYiFcFxRcOGvgGbQA4lgeqLkslvD2BcNSJOaeO9esKDXucDo1aLpI8QxQfTKsm51zr
t937pE+UTGgGi2oBNvBB2CaMLrvcAPrM1jKezRWE4Yc4U4cUxx449uHeztW4yiPrENrjvT3OF3HD
5rj3OPDs7CnQdpoubCgEB0Qs35MdJXBsh2jkSiZyPZUpOuVFiOfzOehjPBBweg5Rr9+DXlcLLRae
dX1sEi/hyPmjx54Hiyuet36grJVnI0Q6V8l2tpBCbFxDf6c0MTUUjfvQGjIuLv0mBPQMpUvbQjIV
ZjPFcWIjrovVKlkuevfJSwC+EHgPe0Bcypp7onXnu9ooLj1vvsgwPcER3c3WcjJm/mZa8F/of1o3
FMGlfY7lk4MnuerhJiVcI4iKbxUtPVvIQ9n779XgMoq2pku0ZjwyvPgDH0oNy48tWfBybr+d37yl
nzkVjuuNyGlUJDykrFh8d5JgQOIluQhIzx5AvdB51vVuuVpaLvg0ltdBTi/Fmi783LpD2i9pwSDh
xIi2NtwbxuEbjvyTXjD6onrNGHqhXth4E6bw2G64SDk8mFBZ0LL2ko0Gm2BqvR4Frl0/nLvJNbG6
POrfDV/SPBOUl6kzX+jnssB41i3FF4N4+igU9UPJlv0cOuCV6tLB2NQxOluDnsM1Efpbthhq21EJ
cwXzN0IbPna4x1qzPt+1yHYIBDezn6jXtXKCax6l80X160bb+dOp6Nv3dKIA0Qtt9VLEw8+mHu71
UqLParT0B1m6H1MWfSTWj6RI10R3pwQpFCwzxs1siytToeVdYj62bkEMLXdPOE33rveY9tGP2tot
BV2VBhkmT/UjTliDOSbHZAjupmV61R9TGrqnzKIIcBSnDc1Mz+Dc68Zl3wqqSaEfJE+Cu6OWNCpG
hwTzKefJdZ4N2F3tEbww8SkCnAKGtTzXRvs9Vdl9reC24N8lao41lY36KoyK41SjJ9YDjMTCEYuE
6ZSYNL2GgoAf1LtORt2hGz5uGH2T3g7JeeRdR61xZNSzx0D27OlL+/wSM8Wz4hXm3x6zUozVFF2r
zMALTFyCrc6WYGCBsW269dBabM+Nhegxc6HNBxjpMTtw4ZHfrttIOURULnDESHifMrb10Xevpci2
S58dLM1znjW/Oh62yj+Kpr8eMqSx9E6kq2trrkox5fvWQHvU0pwjaIf2Gbnkyk5XIHWuRmBgc8uq
rjg4ieBj8hGnZvykebitmxHBOuL43mLjl1sYKgfr6nw/dIHDKWyo7IlD2qLD3chc/nQXrABpPfOb
024XTpvQ9V9soqb8buESP99+rfdoBwO1oS61A5zpk52dLHqMA56W9UxsxFpwQevynuf9UIffMmTh
Rk9F8AJlkfTTYzP299mItLUSNm53vT8gKnMdDRgU9I7apQt7rrRC3SrLCNKeC0SPXZcjyNPPRwYu
q3OPNDd46sY03Qr3cjQojxKs5ysZsnsrFELXKqQ5FXFC3IxLsl4ECymduxzAJvSAA+UptG9LIxbR
KICoogZVHVyhOX5oZa32MGS1jwg/uLGxKJBNu7yLJLtJ7PjGKkDklvBv1yyvQ/KEK6RFlcQSk7nZ
z6IZrOtz7VngbowT9G1ZyyGCCPrUdPMlphGeUkFvrLMuB3rneh+elbNjuA5t59qZ8u9zl8Yw+NBN
Fm/qSrL3B/G8d2MTBjuPtoLW5Plhx1Yx3dYw4XBGsaS7uJUSlAbGTDBiBNwBF7F2GEBMxBf35aeU
vBhEeFKivTl3squKbnSjFfmpwkWVsUdeFeq2THJvp5eSWde9lWKGFFnFizPJ734iaNfHQlzSRYht
AjqqWyBx0a9opaV8bZfupjIovYMypYjKXBZUHm92OBsriryLc81c2FzV52dbKtlGd578qltjRN7P
5ki3ps7xHKhfPHaMN3QZVgyr85Vs+w1kr53RsiERLn46p88/miGmaaBFymC2zs8qQ1CjVsvNeTd3
/qBsveZN5TqszRR5dGZzpU+63fGPAgEbQhGjPK/vW7/6VAwY91l9Zc3mW+Cy3a4YAgRh9o7ZCgRL
ZAe0HKxfPYGzZWisj2URopblqp9SbCMIugz86RuukD1ZGG9GwF6lgpK7qLvRQ2OF2qi7sDPqUGzO
QImuWp6lLKWNOMSI6xI+2snBMOyj/Q+a+Wdgey8Gqd47yvO9G/Ysbmru17XKX6u6O4WwcbOGjwXN
AOA4SJwCrU39o8oMuYvcG8RoR8Os3pbQ99azR60bdK22MVbHApbyiuVy2AAouhhFLK4mc+gfkMk+
odhZGTkpZRo4WRkKdNZ0X6mIuDbad6B0jGrVwwRb96XRPLfLbpncUxm0PpIRu7607Cy5CUoH0AQ8
2kn0O3OorwecCysjG8iuFgMAe9BMW1gx7rquM8g+FtuGpJ9ugLqal4JIq2iIlp3pM5mrgmA4hMn4
2PS4l/O4XY9stymPPgooTpvAf4I7tnPzFnN8Zbx3pdI90jA5LOjXthiLXojNAQbXu+mlFYz46t3i
tsBpZa1JJ7iXNVHuZxoSIq8O4T8v7uLW0MGx+IrJO51fAouv+reyGKwT14L848UtvVOXzGz/TWXQ
6ChsbzfM1R0IEqK59YvMenlyuXPGMCyPZyiTmxV4c2QIipFccd/mw+BQXzUR/WIZsdKgPeroELLa
YeMRG/SUwGSz7EdrGuLU5+ZbAZVyh8ca30KEYbkcrfx0fonT4E01s9oKfG4ncFt/fjl/Dw66v41A
iUGBXs1ZOR85ms6py0fndP7qtz/aUW/vQ7eBGg2qzXF6pLOqopOqOXH/+1KNYUZDscI1Wwe0cOop
bo+JhhEGME0NFHq2kZbc/VhD85XHKmAjfQ/th1wnvY+q3032NG1NUlnybhbYiHjpo9Q+Na2+r2j4
b//3B0nAL8pSOhqWYVun8wvtfvHrqz5NEXou+ifEIdGgMIWzGzGG3GIKYrhXmfdtapn3ZZ2Eu7Sg
NRgF8hgVhXeZivjJlk196XQdsj4jzg9GZoYnztJ9CYcH7F71YEqwN10zXUsLor+dZslRoUGkEVnE
a+lDBvWLxr5zLUPcwaWrtjKJ4q1ShVYLw8Ny2BGw6BD+x/DX77ig9B9ptNe3I7/j/KdpxJdBhx9d
uEI11fe8nXCcq/vFzqv72cFw7pMlcDh/z6MM6xAY3jrGzQRX526pr2mKzTtvid8cs8xu4s1EaSht
WkAD3f3FSR0eRBzitjck7W/9pVtEP60pFFvptTYlgGWfzl8N+iz86XumbHdD6Lz646IZ8UG/GYX3
ZuBT2U0KBKJTeCEuu9Wk4uk06JfzV9MARwY3GTYOnuBea06nUGbfCYP2bcrY8HT+1vnF1Ei781dV
gxPJy6psy6KXHQVzBrHM3FDRO2/wLh24ykXZVTzxnev5TuHRYNrEiz/PP3gcQfPyFvDBYl+OzYNr
dCsgMPPBd+yt0Hexp+9OGCLmvneSyzpvQy6/YOsbRbej437pzhbfEaFg/++aCBavPQ3ecG3a4XaD
USVmqdlEtd6fNtu5s8ITJtLu1MaNQeuugnEWE6noIIaOk/40EAlqriHdd6dMLzRlgCs+7aHYOjVw
mTDF1l+JCPwTNSWpsuI6ImKNUaI4BCQAeqm/g8V0wX8r2dANCkgH/5Qkp3WX5P4NGvgIO7W1rONl
IkhsMeBKyOJHXfO7570DkfI0OE1/KvWbCTEQIO/XX5q+M0BxCpMtrYiJzNfYOXmL6ZzOX51f0Jn+
8cfYrcQuVz5Pzv44e9UMEqIeTpF0+CVj9MdX5++54dMYBsuR7jFsYsyY6B/jpeASiDHaBn63hbTk
rFp08LPFYY09HtHzcFtF8WsGU25tT80mqpoZo273JFKPMz+tonk2MY3YGY2HMbwMYv8kentayy6o
LiuFtTfEau1Q8hRZkm7gRn0GvrNPvIs2MQ9ROb2runpe3O4lndgxogM/ECJJWck+5DSTVbIKcWG5
xHMAGm1wwhnRjYk3bNsaBn0P590UDX2Cof1ZsynvGnJHslBU22+beGj4FNyzo+8eo1nIreUhI7PS
jS89QLApQAHlta+Jm3+20v+kMFm5UBrp84efUx18zA7mBq+9L4hE02FRzEOmXWhER/0BTAEzY135
3BJTZO+XlL1eMrO57X0SUVBePHYRGWJmsa5ItohZkBsgdFFQY7mzvessYrVr5Huc2W/wv5Oztxkg
Gyb8HoJaRKvRcvOXsApLZhr+o1Dhp+11n3YBsre+i1OJAS5kB+e6lN9L3ryOZIkv9mmpBcM4wbxX
4h12l4JilkyAS6B3r6xCV6B5mqNhaVNAXe1F39+KuiJNZ+qJgAM2kTcGuPIhaOkP84BbYD0wi0NW
fwcgC17IiG95kXTAGUV9J4KcgnOXxzH6TYF5Qlu0I10IZMnj4OEiQpDIjjo7z+sC1Yl1Uh7yoLmz
TAxaHuXTuaOXqPBbt4Kmc0Fl0mHx82LdieAE0zdfJ+743CgTqbNZrRLkFmYXUEDiD6PQEQZ1i5PU
NEi85hYc3taW6UeszAdbk9OIN2KemoOIwyPhD/QFyMmlhYSUoKcthC/3Q9S+sTo4tfqH3DFHS/j+
IgVTJlUBsibFVNC2zml8f1LbtMsSOj1QCcz37uGcM1uhmd9a8IEmZiRelX+y0wsoYzIeZxgFzu0u
xUCtFxiwosTdtuy6aVDE1gqsEDM+fShD2owOzCfgBqGgnGXLo9vC7fWUYHLtXYpL1MrfbAtRjMzf
0uYi6BP2hKZ3iEu3Wo10e8pEWoif30ij+5jcxFgbWBJXZUYK7Ey8RplsYG5eSmQs/1mEZP0WxQUA
hYOChtTySJpG//ib7tELRTj7tEQOTW4998iJmpSSVb8lHOhXlnexjAfU4KQP9/7mP/9u8Te/mxBt
wS/FPYAo9rfssdYZ3JxWf3ao9MQ7D+gY8YusCM8c0gfhXpdivpeoRebJeiZO+ajG8aSrMMai94EK
wRIAcWIfwUi5u2oydZzw4v6DLE3+myhMmZbpuYqwcWXbDA3/KtIqYIqh/065bHDVMKilQPTbdlyx
DFNMzrq9VpBXWMlewbxBV4VkrB7Tby3miGPOIjnLZDVnsKGpiNEafNguTRY/Q/0J4/EjafKPjFYh
18TOEWzKwEK+l23M5vb2LEEMTV2363ZgVzvX9WsyQ4SYQorCs06DMuGbQbAE6RKR/UwhL9KsgnFB
L3UBA63fpW9HAqE6o7ipya4Anx/GGVdx7g73cx59xcV486Zkdq8LNvo8H7IZ77OmHdbO9CJ0kzGW
9dEt2N9GH+BOMW7Y80M2RYf/fEVYv4eA6ssRI58gg8zzTPlvgtUK1qXh0/o4xDIFm2o6WzSqVL9a
b9LolcxptSoqr470aCB/FnO+STIprq3B2WFGK3kc0FH2vZidsSZQoiYfD+1gQJTgyT0TKrtb8szL
T1FI/6RRkGQCBsCVVV4urcp3g7l854sBYxBVyk7WM6ni+pxgEV3bYbTOo4+wNRDCWfSrY06dHigW
MU2yZGTtJ2FkZaJRWdk5uy5BQ9ROxKHytHc+X5UN7TbJI3SbdLdjxGAqtXBv4MB/9RYqYmbaH7mA
tBHjLKpmVp4m8N6zzmNXqH8O+Is+P13/qje+smQEswCLwAJCR/bFj1yd2/V5LtgpgGgY431kFh+9
oN2Y28AgYKg4Gi5faJR/Ynt6NBJDESvMJzZ69Kvo+Di05lLRXBo0udAw8KmBTNyfe+2VUV47XnqM
KuOrFFw+RQGvpgzcN2tgu0faGoORlALLRFfWhi1ClhJaXzvujRwzV53U1Y5xSbIyElLQPoSdzKcR
2RSBh+6zyw+ZEJzCcvx0xkizGHaB01/ZFS4sLRKQMc8J7Tu3G+M9zLnP9Vutj2EZfRk4rPq0HG5m
mfkrqzcRA/TTsw37ZJ7qihlX15wyYjv+4XL9mycKeCFpmTgBXEVI8F+XhrBHY+IYbXqw9UfWTwOQ
vCN7OPXT6AAFJRStJBahyIFlU+rhnR6YlVpJ52gNAyEX/6Df/T3uihvIVjwkXO4jQUdS/PaWulmO
soqt+JC54VuVJ7dsn4+69Z2NBMU28zHQijPMTs9aepX72Udg1i+27/7Dsfmbxd1W6K0FFgkHSeTv
0vMehF0ggVMdumiqUN5wV/UrM2mrNcoWAh6V+NFQqg2L+wPDW7kJkZy3ur8htX4MPcW6hVMAV8F/
NLEICieat3TCgjXkiX9Q4qp/k8krx2TNQSGv42ed33W4bLAdxuBjdJjSJNgYTNFRVmzMoU3WPugW
1lnK+iWT3tbltF0U5kUkIDB4ptNsBX+RBvUlSNtx28ek1KKf8NZCd6PiPGPpdeINfVbwdC3CvLJX
z6uWkeTWHHOKx6I0VtWg2uOYTk/5nBAwvaCKFXkT0uJwNspw1bOiFhLmvWgeDIyY23NPPISpwl5j
OQhw5HT61HYYaaxlL5XbpYeMWCbgmXG047ZYdygrn2QudjJX1zKalyvsgTBqmFsYNiBTp5KnpOG2
gR9RrIVlLYCXwdNXbbYhEozmqjJf5wyxrmEfdM/xLBUt6Kn5yngk0uvb5BkBjut2kCzIRPg8qAht
VGjn8ya3jaMy3duiD7/hyvV7aR/OyKCy9WlolxNAGNlEa7nUxBxW1X02Fxo1zWqlo74OTRx/QXsq
f+0+/s8a9U/WKISkbGH+xxSgzVd/sUbdRHH5F0fUr7/whyPKN//lWg6bRmyUrsVOGpX++NV2//1f
PJf/hSFJ8FPp+oI0a+TzcCW76L//C9+T8lgL8H54kv9zuQP/sETZ/r8wQZgWjQVWUk8bqf6/a+sP
v8IvQ1v4Vf6Nf0G7vP6yyWcfqYPaSWq3EVz8m88kGI2Q+CnXPRYRrFTfmW8CNTGNcCFa56H7aSO1
TPxPf7Bo3JYwkRQs46H1X2vlFzsCUrlbKMy3jQPSgh0mrsF0o2z8umBQbrMyd9fWOAWn0vOWQwFG
DLHOXWVJBs9akGHpTQDxCwQDAb4JUWYcl+QaSoUOtLaoZs23lKJv6xW+v2ofi3KfzUt0yAHSrhfm
dQAxxT9s8cXfHBJhcsw5KjwSwIr89Smler9htKPQ1hieOtDYt9fgYK+zKgb8TOKIZKa9itoq2E6L
fW2G0QEf77thSfDRVb5pZj4prK503SuiJZLwUlWaPJ0oMISl3PkDzcZQydeZZIrjn668vzmdFqfv
txPq2zYh947OisZRdzbT/dkjEUQiY2sd18cgDF4BEaGgsMHPTWjPcogh+3mxboqRCS8bibmqmVl5
9Xhk9/JSJsa4R82LiSfM5HocYX54kA7kOB/A8G7ZqFtwH+CjteT/5fXnUFVoIYVR44kKESSD9YT/
xFgCynqeLHtLLHexVUNJNJovhCgt1PLuoqZohYk3XcxD+OKI5SrFDoco1X8VQ/jkVZ2D7NA6mgt5
0wPgpTSJL6R/G0YlMXNV37PUpk/LZTaAPDOI5snBIJM+sci1AXlE60hsyK4pqZPm4nw20YIoSQ4/
ZqYktU8sEX9vPUa4bq1m24ZAuC3d/pLdTwHMe5357P6TYD6GGfxx4BCHzJEv9Tjx37XEw5eAPqTx
zNBErgdh/Oj61FhFHqiQCMarJ7x5bQ4qh2LFRibszct65Gqhl0VJYkJDdeRjIRDrNVOOApF/xCjD
Gui8c+fkxY8wiGi/jASBJNDH1Wx9YBCfAKzAbnM+/OiIVQ6nQ93dxq5/4ZgVrmAtBUrz9iLNfein
ydvC1FAF1DZl49AQQ+3DUBoJs7PYOzOine0uYg9F+APzub9GHWeibKs3/dC8Vi61bDmijax7Wuh1
KXpdqndwRnK1gL7qaDy7CeY7IOc2Eo4e9q/Y2AGADyIL7lLjASsfT9NGbBWstnyx4JgM0ymn+RPA
FHIjYgG6xdnBwvigXQwZohu9TWAOxW4pF8CaBOTN1fyWD0/NMNdrnsv4Q5z3pms/vazeJk7/6vng
hYeu+Nkm8Z2IiHmw4vimSTu2sf3wImvmVIClHRBFnTcD6jeWbej3G9cJLuA/YYk2nVcvjrdTKaCH
k4NVJmIfzwEMhgaJW2WhUKisnOunT0Et+2gsHIYbUb1bEOlCFryZh34fie4yKps92ZY0oMZjmzY/
PHFnq+GENPupteA+heb0gaVuW/f9KSV0EGIL98qoG3LzipE3dxrdEH/23qMZo78R9Uc3L1APwTV0
ELb5qfeYpfHJMZbLpIrMbTTBpIyS0MRLL9cErN4McXmfyPajFO1blA17J8x2LncS2O/+vfMPdtHy
6zzJXNY/tJYFd1IFFtb4ZOMpoKiFfFzKgIIp+2x9/xty3nsDGRur/ofRRhVFDgu6x86undRtPLiv
CefTSqBwB/EFPOx919RPE0Fi9RDeeq77g9DlalU4H848NnuPhmVQBPd+Ul0limAqk0TdleHeZ2wF
Owf2rSUUVLIA8faSD5CcrC/CdLTYfqLP62RPEPcQ5UOATaRHxWeyixMLdGYbGUHc4kZpvfIe1vnO
IltnvZARw6oxU0Rk9k1JriJQV2wbw93s+beIU+4SOV8rcmwqT22sys+Yd/bYJLKB5VrBIGyv5xjh
iQxLZ40/5tgGoCKbqIUY8skI+dIoogc1M0OR8/RUUUpDFHWbVTCa580cEAQAW4BLdt0QHsIFc1XK
nJv7e25LGqXcSg0RR0GGPCsxt5r9tMBCH2qUPMswfWUEC69q5q0rw662nXUbVNad/kGivNeU2Z6c
1KfognsmHpt2pCiKYUXYvv/uTzYK7IsgPXotwO6gHl6X42wiyqgtBplVsC+zhSQ8ZTI6I61gNExi
Siq5hzLPxFM2OZ1bV2uFo8eAmdEB8PKRgglaYCfVugUaYDnjjangknXWi+1unaTJNqmHbscrX2h6
obZ2YW+zhPkLmEf5YTIp3tTxdLnEBRkUAHPY1MLNigBHFm2FN9N3Vn3nPbbNwODFitbjvCCdAFWx
JhHbR44b0zqwn+0YG1xmjdupEOMOC/lNVjXPQTTdSiy467Dwni2gXUna/gRRjCutt38CGYE4RPpX
wRdNgIcONAtNc340q/q+ctQlYmiegfgK8sh+FxMUcMKSNgnk/UgtGUsIqUNTXsIWookiU9D3chm+
JxsIDrpwdD2f0pzM09QkxDdJealGmPphjM64tJlPi9m9CTtHYkHLj2XWP05GiSjKnFlfePbMFp85
tX7kdTOgyEU8loJZ8mz3LZ1ae5ME4qMygpcmoqoPaJah/gXFHZqMePCfQEvKPT37EK6GCMEf6kmz
U2p2riqR7sfZf0hcgmN8AOc+FK0+V9HmPanijzlHUiNd+8NlI8KcZ9cYgmmWM9FDibtimzYgYnxa
uHBlVzVSrNvF5wOadijXinnAakwPUdw1t44WxZkoILw4QM9b2d1NBLCKfrWqrmQRmxddS2K6bz7W
E/UTn2FC0oQusG0JQLRWQ29SvrkqI9+g/IrNqsE9A/Fnttstpd0+tNSxC7Fj5B3MK9997MI4vByC
ozdl9PRz79Z00MIoZ/y5xHa3qsW8F7N4ipq20GLlnsWlXvee9ziCxE9DhjvdcA0E1YmqE3I27IAG
75Z1i2Swj0zKZe9ySVztSPC7Yhr5soA5YC3OaUOKy7FzaOG5G69Luzd96LoA/50+H6PrvoZ1/3NB
8MilZL6OHlYMo6AJ43gvcBgJCcLv0nfWti2tV9JZcK+iJu2c7OdQkONSsdvuYrdk0FlfkElwOxJ6
5/BAXC8OqZ5B8STJCF4PWu9R1+WzHy6b0QZQR5cRLPE9dqObhFDVVZw+sv08kWjwSKsK9ZRDYkKw
KIw9eijHuDZ0n86fjsfjGmDUKs8ApOtfa0vw56l68BP51SbkIs/kcCM5uRv4hKhUtmNKpnFwLTH2
GarhjTvjJiJaIcjUqmt8eMlKZbf98LkMeaV5Se2+affKlNDcq9HDkzISWjF7x26SOE3HHPuhLE8s
9dYstnVRPY0kVsPF7U/YCA6TATfKBkqETmcu18VIkwCuxWmin7p2YiM5GJKdj2rKXSWxoPtLvMWW
0l2UarzNPEE2SgmuCJlsyyDUPlkNk/MGsS6BxNVl6mSPFnaTXaIhIqkDiqhLLMjNcATrZdwvcf7E
aIa9AhS7TeT4j7gaJVFLLaexR5uUmg/gYIoiLrZ4Svd9GXL7W+ORfUl/UIX6ikPy1QqCJAG/ceDT
caTnIci4AB2HhacCBsYk6Xqae/O+AOSF0iS+q3OQUaky6HEUDrpd2I10TtFOt8cpZARCFM26DRpb
IwmszaQZ/yYNwjwbzWPtGRfE7nUbtCALLn1nI7Mgv/Ly+iGKoCc3DMjgZkcXPaE0ewjcPfrUHGHd
IktwQlF26GLx/9g7s+42uTQL/yJqMQ+XLYFGD/KY2DesxEmY4TAPv76fg1OfU66u6q77vggLgYQU
GcE577v3s6G0GXNS+BVyXaKnG6hFcqG6iTh9PFzXtNk+NzZF03UnDTxUOWVZ++vO9xcYF5C8EyMj
9c9DrPtmdRnAJyiXujcFihMVQ9RauTb2cbTYR6WHVLcdkphwalGlsDyjmbEyJ8y60OUHWg+0PoQe
eCnTdNjVMv1sGhoqwOsqamDmF6CkyZh6mWg3nkrkV1uagaTIpLpyFLp2pGsYbwzHqfdrbpHTeOaG
CVx04vbx4JgR7ac5fDQt2q7r4eVh1rX1LSINP8RmPXYuA+IAWZBMHnJhihSInRDPWpSchcrfqx6v
khZM1kB2AfDyZiNSrSQ1RsVp7MFyQse/4CyWMybDEntDaQ9uYi5nTpn4tiHr5xYdjrZDnudwHWhL
/Ic1vX6tTW9IX8kDeITQKiLP41e5PIwTN4Up7PR7J4qwZ6Y9HECrYDSX10OA3MPyTSyVvqaY1p2l
Qy/XiVKhulWjx3QGsXUKzQgScmqLalauq9CtGbdjImyzVL3F5BvYQ/XKeKQ6mhEVvSRunrtCmRgl
lkGNHnUGhHutdsZyUQrJaEcxGmPT2SmasLCV8P5k1EVX42C9UF94k1aWY1EwSm2b8NQru7wliTYp
aPmZijDvYy09IVrrN5YlyYIt14dScKvoCjoAIELy14UbkpvCJM7F0JARyXXWdAcjqKPmrjDN5qxr
jRNo6DdMTZ+ux4XJlEr8B+61UjvblDpiu4lutSlhrl5aR+b45rEl3/cO2by9ifjJMNQovw/d1ZJB
DoAhQ41aKcpzqTESS+uofYrmpCPh1GN06UgRIxDRr44T3VVI8CgApBNtrSF6JEf1l4HY/jhS4dWm
pqNZFxqneRhf6qyY9hjxlmtOEYSrOgGHI5qvg60PjDEd9zzainMeNitnb+4ExZO8/EoVhume8OZb
0x4uGZzFPXyw71bVzUdRmd/zyUHSEQ4opu229kWXpDfEyyU3lDTNTRihj+h1+0S27vyo2IrmI8rn
apnr9xYIyccIjPYR9VVBSE6Erqy1L9PcGFuiELDbDCkj1jJ19SshF4NqXubRQkPoaVlA60l/Shz7
komxOCT9hFpRERfPC2/GVMsPRMi152gan3Inr06My8NlcS6uXwLav280w7tKcvsQR2ITMzWBDUe9
M20s7TQK82tCEhl/xGzYwSl2jzGNvg2cDzKRPO6qav01ZDSCs5SEEXjN3jFHSW/Cp7wRMoXQLPBQ
2TmZSJZxiQDYH5S2j6WYtTvkLV2Y8VFrKTwspo3LIo5u0Ua08EfIV5uG6JSYZQmMPvzRDZkAbkAG
Wjk4+zlGMbtoFl+YtrwQLUB/rtsrst3WlxlOFbVC+NMGTWvvFNV4KhKkLrFlHJ1xIgw1Lr+Ei5bd
O2Xva2HTnkfBFFQtEl84nBDDYigM56IzcGL0rXzD06YrwxG0GfUS155ImQZrXVn4cGozsw7qwjxe
swTmzFY3aA7Gyjk0z93gEq7XYD2K+v5nmnfxbT+5L2FhPA9o+TfT0uzFODd3DWcuAcLFSYsqf+kX
46jFwB4G/CTFvDA4knGBS5O8Gkk13BPAjTY7OzVFGd2ls7gJjWIIkrIrmYBAO0XLaZTKWbgz/zuj
SANzeV7U3Nt5aVHukzQ/US2l9NI5EwUFevlzdzbxFJ4RGJXNnZUUl4QhDf4318S2PregVXtD7GN4
t+cYRD3j6XRXNaV7DBWkLb13q6qCsMAyV4LImW/CbNFPTW4WnDa6t086D7OBDbrCbKB1q2p4Mnu7
fCLxW+re1evmC57O5LGfej+jynEJAULoEwPGQrXu8VqQaBflhIObWlBD50daxNCuARXZ22PmF0ar
B5NFqnU7uT+iopiBZpOUNOUEUlrLThed5UtkNGpKSmu2+TR7RXcYrIHpERW4KU+9g1CxUDddedVk
T42eXsPXkJj1MTxJSHcnzlBR6tOSt2dMY+odNUu8cZycBEmNBrOC2vNOjlysa0lyJWpuycSroipp
5OrUXDEFDrk7xsopGlL63QMUBU/MQahSS6LH41nbXCmxEBk9ZRtFKCd0Vb/o1c+YHhHbpNSLN5rq
9QH5YpgHNCBxRMfJVVpQyADNOj8V9dEtRzW8xdZg+Ig1OsYf/NbAhO/GKVtOpscEvitSaBOWM5/i
1vRjp0+Z5eJ+Xjeti7n1nqeeUkeGxxOdTqIvp4HAw9+rWVUnRxU/p1pY6mmWi3VNJxOVeWA3/n7c
zQjk1RQSfZYTqWs2XXVa10rm4YzwYTOc7AkbpWS3rjv6BCcyPRgb4iYDl9oexElPbZIRKxwZ67Zw
Hbp87La59wdRC5J3gv5uZZ7zx2vXA6yLjxd8eqiqeMw2xGjSLo+Yg368pHYYz0YlkVqfXqy50AXe
n/i+qhHISfWNlOKPV//xpHUjjPUBUwgxnp//B58+0PrQczXBFDhutut7E5xBbBUi5+3HG3z6UP/T
UT6eok38cpNO3Qk5WuRCGG1MOsRBWCUGYgAbFVtbxWmw7q5Nl699RMjJjeA+iRz1aFeoINeFEyb9
ieKp1DPKja5cTG1I6S7Mq4BsNSZvkHvIJh9ArsJ2eCDI69H2imqryzOA39UbPJgWNgJI3YBTvDrR
1mAHnt4c3edU7Vw9f/C65UT8Qr1XDBqWZ1waFAVoLFACIOYzNdXXqVyOzTD+iAucyDo9uyi87nVx
KgsHKMMAyjaeiW3PIBNvOItIgWScbg1PZoZZv8nEQ5I4v4ijvPWs2o8MjBVa9A3oERGGAwGjqf2r
6f12SC7ENKo0jRPHF3ZyZNr9dYDyv6FVgLnQ+G63CpZpRQX10SjfemkGX5xom0I6U+rpLStoPi4C
emoMiXTrRC7v3s3XRqX8grOLMU7DvW4+pdn4GNczUVy6e1k7CAg6qfDm45sxWqTXMzOydfGlMX+6
qIDQqg23hToc9OI4qFSA1GZM/TjufppAibDTnZ04g98Z7XUtetXl/1mhXQE5XdfcM5ENIQNEGfw1
+uhf71H176a+srbAkmnsludxIsmnAF6P7au0zFvd6p8R9RsxxfS8fh5m694CfL+pTBjyifKjRbjl
e21yq9fTg6stT/R6p4NmontvvOqqa9qDUBA+MHbLsjA7iS6MQELP9yKyh5shBK1CZkdWZyQsYQWf
w7bdtLZxXUcGfV+7Y9yZGxAFkWYS2hSTSMRswMufJgPFYT0uO/cMIwV2akY4oUcdwqsXGLZck7Zm
yvA/Uur7rn6as3n8hfEawamHWvx1VsYdwPcjKXs3tTUevMG7hhXCZdKQw/Mb1U0fUYzBFqi8B2fy
0UmSErXFaXRdu9YBu6nvda/DCIW1GpW30auvskHL9lVkPov0WejplylEQRKF6PPRf56VvgVmMsIe
pohw7+p6iOhUfK+Mgo+M24bovWhvIIjBk2sk6OFta8fZA6FHrzUO481+SDNJtry2vaAJURgVUCWB
EcQg64V0bwgSFQP5SE5k7KoK/br40aBK2S462OP2YOSmxyC6pOUgXbpLyhdIpAz1p5m5IDP1kzt4
2/ke6zAy/MX94fT5remY6CTIK9nibOdkDO/0JhTIybJoS0nx0TXsOXCs8CmpCCtS22cmZeTiMIAp
Bv52JgbGDZlxl8TgPyxQFfJLX0gJyH9WsE/j7KHKvV/uCNN6qMTJyxCpGEvG9cDTX1vVsNFaTT4Y
8RR+BTVZHUjR4ti4p1Vz8h3q9/qXKsffURUOhaAcSoHVYg5SpeKGS0p2yARxVfSfJmyiJO7U59Hh
e/Oi7Ovsqcd+SjAFUjVd+ApEqVj+BCKbm9xOl781gVZho5+Epd3If2FK9nLO0JUCpxFknczgtJpH
TniuNKDAfCIe0IMhUmwqSnZ1TpWB3DE0V2XCQAhj+KQCSUlS4jLiJaLEUPnJKHq6N/jfGz26QX9I
UYfyLyOE6Ep68cD5+mRzwEaPuHPnY0mh+KWl3HMGbxUjzTRm/rfNhHq59WjfjkHjZl8byiOBUTRE
djX1Q5g7xLmb+W3WLpSblK/F5NCgwp+D/p6Cnf2qV0R71PKL1FLs/4tV4BvV6GqFDwCyXwnGe0Ni
QpGv1V7dfdQQtRkWIfay6WdHH7LJsvvEqwJnLF2ssNGTbEjT7UKC1SGhcMkZaXB4BHZBBJeTzcN2
xE9OkCBDei1byFOxCmLox/RouHHil0WBn221InZO4rs1I/WGNL7JA5oN8WkXm8wHJ4NMWeYn29ZS
L52ijMFg1296Hbd7zJdRUKvHlkYaBGhOQd2k52f+GjA8FrV1tuDzTrJg38lfZNkfy7yKfL1PbNT1
8Sb2lDc9TsnhrN4aWU8nEDOl+9FU52vXI2Zt8LCOGQpxfPaBXBNxDPUZO+4JGgDuLE0DZ0bpppuT
l3D6NSkku2Wl4bdVczNqtHcVSt8ZJ51K6VS1fyHtpOAmaB1Qkdl2eXmIkWkfmDkRIMVkZqq4385b
GZu+MyUwok+sl0Sja5xmb0au5wGOTiqCqYC5HY13S+O+IcC/For15GQyU5hfg67ptwoR2UiKzW9d
2ycbft8Nshw+Uw5RqFSMZBuW9m2aFT3ghNbbuFOH+E/Ok2zCChlBpIDO+FOYjzTWCBPzmoIL1cwJ
EapY6T3l3uVnuSngRoGdhuoJD30/GaQTdsohV342WK6oG9DZ6S3CALWC2O9iqp+z/Bby/+LPy6iT
8rUFgaVf93094Xp2CCe8USEToCSaycHqCZeYufClDJLqhcEBTOp3Bej/q3L+F1UOjFbrD2nEP4ly
/qtJFrTAf+py3l/yW5bDPORvqqlqJnJ5qWUzkSr+luVomtTlmFhdHE1HX2t/yHIM52+ov1WcNRT+
Ndvx4P3+XZaj/c3QpeTZQUdjoan5T1Q5mv1Z2Kt6ML0NDRE1GEzNNI1PqMuidtp2yuzxyjVyZlQ1
Q811AVZgOYEwWE66NOaUIhqA4qsNcW4tC7pzv9fkQ2IbvwCKQrLaUdHYrJYa7s6kDkpzDSPqooUT
08mqZY948H1tfUgf7vc2pxg9yXzjOUqd9SBv4qNKNCIUu/kR/Ge0bD2tKE8qZJfmq6ovVzrBkrsU
M+LpY6G1rUJam9xYLB6rg1lI8YdDvAAV20YeHhUFNz87Ulha4GegzSu6b3pUeteFXsOh3y4T9Wjz
Y1XPPUKaKRhEbcnNeN09DMv4+5nUFOaFJLd09gk0RyaL8Vp9/8bcOa8PmRkFACYGUnPlt/i+G2Ph
uaWOrO5GuvEnaw4Z+8uZ3sfDPI9p35dKLAknm6zqulO5ZBYYCLkajQsd63V1XSiexjxkqk1SRkt0
g0tFFvJaQv5YaAwgM/7PsppM1m6JdxTvulagsek1LquxoPjtDKlQA+b2zEOAx2lcfuXm9Qkfzxob
/dkaDSVYGJHv5hqH4MyJYZBWelrXtL/WEtJyVODs/7Cb1OZQCwwj5Yo+aY8hecunrBN8SesT18fc
Zvgi/9j1cfQ/jlka8qudO8T4+VxogHF5o493F++7/9q4HuP9ndbVj2euLyzIy5051zIl00/QSLT3
NcXsdJyPeWHQsmV13b0u6iV/ZdBPAoZ8xcei+OuhVSvzoayIDpKbPrZ/PNdqpSWWkCk5DZzAPjFz
W+eB7+vr5o+FI8+V9/3rxv/x8R+HWldJOU13mWU8frxkXXs/zudD/PG+/7Saej8MUICIov76sJ+P
lNuzzfRRdwiIkv+Zz/v/zYf/4wV/rK4H+Dcf8mP/urYu/nj5H6vrrsRGIWLmxs6xMibkstHzcXqv
a/9y2/vv4vNuXGrl4dPGtWu0/nQYHuCG//QOguGPGijLwvfDYNjeo7jYfbzm49mfDrvusJe7OBHW
0SVN4oSdjxGRXNNKLiUfDz9tq0w0vszKeeI/ra5PXXeta+tiPdB6yI+HmKO5Aq6Pi/Vw66o1gl8C
3Pvv3n194rpY38Yy40elH3OaqnwePaNy83VdHdKY5OC0XbS9Ojp7I2eghbhV0DVYazEULE/rxnXh
5joeh/dd67PWrRhMSFF0FrpcMLBG30RANSAa5FCLmtrLw7qqWuB1bv84jA6cgzEWeqIii0Bavh9L
YV6QnpsmCXcZ5jBwEdo1WRawgezpe9KYL+EC37TQGuRQKE2npv+e5WZKLRV925D/mEdMtFWMI1yR
qFuBSWV0k7PIKxHkMP02xNn2xclwojdjGYjf4BaE/gFxGKQSJ/jjU77/N2bTjTdz0sRBL29pg7yO
Q/bgXrreZP/Vtvavve8vk69YX/svH3ptjGjr06H/D4fBudDvTdMlpI7P56032/Wd3lfXreth3PW+
v77Bv/wkhZqc4nSu9n9+mpbqmMCIRpAHdzJVNku9YipO61on/2cf2z4/52P3x3M+tonathmK/OMh
Ph1WX3u/68aPQ/xnb7N+2o93+TjMus1LsxfohCWVd8YLxJA1J0Ib2/e1ddv6kDv4RUvVebc+Y90+
xO3IvVC+7H113ZWu99X1NZ+OuD4s1jvkuvv9meuL6KL+fu/3/R+P348ZQ6ucFSv3FziG1IUUQGjC
OmvqazwpxTleiita7lDyCrhHUw9Sp1VHvFeMSCXvz69c8IlLaAByNG0BClt8z3DD+e7sJVvuz11g
xyQiRxSz901BgJpHJPHQaftV6pxl7itg0MwXCRSMV1shMSETxXF06SyDd0Lb6NzPxIWjhaLzrrT1
W7oMpj8wwggS48a1o+US1eG+FZN7yppc2+RJ/ag6irmPq/ZrnihvaQFeddawcUhvczSq7jaFshJZ
X1rUF3svQcxnSdVJFu9Jmd32OWClIS/RO3Q0LOr4LQtBMs0jBqmWPq0VjgFdu10hJlTEUz7uSsck
+7C+SANlVsp8A1B3qBDtK6YIiHBHz960WfZtzoGmAKsqz9IqL+3Zp1xXvxRGNt0UibhS55a8vhpd
Bsi3YazSIyI7D1/Mtq5qL2AqOkFInTMkMcm9DbfQt6M823wbygqpZ1/F/CVVWTBL0qtkXL5WefLN
gatEH/tFbR/6SFxqgGBRfagKzGrCkdc5otWJTYQ8M2OdzBI18y1XAp1CyK7OMm2dO9POD7Xdc/bq
0qpHIjJE3Oq1GqnjuV0ENJ6ONQh94043fuQy2LWgl02LFlwE7Nv7orOBldYvlgXssXfx6M53ETji
VBfnFMuRKDQ5Y4A7ZYka2Psoup3WUcwDuIoWrIwpU8/szebmupyz09hxUa1V+MMmiU9Ed7aBW+j9
lrbVW6pRB9Nb3b2ajQJ4K4FKcFCSY+zoL0N8FzZoF0UCh7xGx+4L0e21UEUJazmBsbXzkrE/Abw7
ejfYCZfxOI2Ersd6ejv0Yrnrv7oPKni2vSNZ5Var/FTiQ4ggaSctqUz2q31DSTeHGLZtF+Ni5CDm
yYi3BLZSIsG2nTWZW02Gpol42Zhlg/nbRf+BhnYXl2h36pQWGuFpsV+7khFSD75CZd8P6eKNVlEf
DK97QTH1izhWEsxqYseL7HZAWhfMc2vdWto5BsKAcPcGkZ19dmENYEBMtpP4QfZ4CPUk3+WFEJsa
w9C267WT14pfZW1erB64rBCcDkHcoGgn0UnsvexSpwNQ5ga7vd2mzLdiWrPwQDwMZElC9YdbNIR3
ejB2AfEwwtM0LNq9IPBxY2o2x6HJgoXzpVumO7uzkTMmUIx7vT+tr5hFHPuxOl+XVXshJ1C8uFZ+
SLTl3DnOruD30WZF48uiWkuKWs9of4N7itw7DfBA6FLUV3uSqXXzhDJWO+tpimqnZrJmRtrbZDU0
hkYTqlA0i8tU2sd58uYDlmbEdK4hWen9neBXte2TQnZO0VNbxChc5oS/hGmA+Cpm9wmgK/fwBo2W
6KFiOEak7SmdP+r9hLcq7R5IHnUPC12eJQGLNTdi3mqVxYSMIXSdRe216p4KOvdUjvILoBWVP5IJ
9beynuikwP9a5sMwZhVGa+hMPdBWWkhtgOR0t6TDN7Op2s00lhFtBNROQJCqHWGVRac3kG7CfW8R
6a1nmPw4UZ8oyztERxjmFdrelFL4q8FgxEbnyvVUIFd1UaraDQdIhsYKoggQBzRfWikZZ+NxNdZb
ZJNIN7XVEBUb9/mXSgV/PEoOJJ/MN0yMAlhfNvYAClONYSIupQaSSJu+dt1QbEFZHAR/XKqM8c9l
CH/idL1OhuVgp9NDWNaXNiQ4ze28M1ooB5uwgiBMQa8wVd1jhfIAiATibVUGs9G+eBjgDgAN9I4l
PN+ASyHZwmlL4yqBqYVwaxPHebbryP3YoGGhgeaAsAohQVXFso/yLqjrCYGB/RXiM3nOWYU7GPdF
VS0v/lzq97Ujnvn1gbloesgBUBj8XDaYvXBXjcTx4kIsSZiPzqle76cGyKA6Y9ODq/6E9GzY98Y3
jTgJCigTVofaqTYUnh6mkDqhM8Soh7v4OKSdAz3IBkKkPdKkYYjiDVeq9erlYbkHwnLwOiLoilB6
bZviwQgLOLYNXQmlJBc2BiRte531QJlyGFz93N/ada2cR35g/NKMfZ0mM3xcOqsz9fe28M76TD45
9kw3iOy7YZk0yCT8JkfZkCprRT9O1sXtu5t6yhq/djj30E+4xBFkx6z70jCK2nJrVEMud12XvTJB
gN5L+ggIO3QjoSTp2aiKzMzA3tCQMcpI+tgQ6Nnrc3vJyHKeUzO9yyIUZKXEmsyzeU4q4jP54fk9
7VhZNB+RaabXxrKvFqK6exzGaHHN/TyEz4uNpNOcvOdZV5eAZh20vj7fdnP4remt84Cv1SddhvpW
Zv8sGiB6zkQ/g19KeQiZCWwiAU97giuBC6EJyM2lp0HJvw7Rok4eEGq4VAGxpSCmbf2ldomDpAIc
bRyXTY1Q3cNMHjIci+qFilpxRLN6VfV2QpPEfpoGLAda8VQusOo6tzzkEX9hp8W4ii78ChdRx2wd
N1pvUh42APh4RnyTuRVl/dlCeaihWm/dkuiKMQqMMr1t7lV64zcuFnknpS9d8dtwsnDccSHp/G74
NvRJgH5roo0YXgyH7EImeBYntHqC7V0GDcUJ2MUz6imTcOs0eQ4LlDJLqoARMr+bw7SLtSVCEklK
o+XgS9cpc8M3uqkaJd+bdP8re74K5TcttOGmKqnIz4Ir39htNdGNQQnUd2O4yQ+hJfQ3TAYKbQLS
r1NNbPUV2mxX8WAlDGLfp+WjS4Go53p8ssHpxa02XpdpMpCvoveBOZY3fQxIMqI4vp3V6qFl5FDj
WvW7rrt4Rk2zkaCcvNPFrWXrz3qjksq8n+xe53qWMWIF+OvT0Ya39tBn2hVP4s9m3E2Whp+niK7I
8fwuRt5KTd1dqWaz5CCemiGEGqfH9wgHBs7Rbjem8Y+MWKIxA8cz/cpHZd4ilNXRx2rHtqTjaJho
qFKz6IPCRpY+/TLQ36Aby5HWO+aT68XO1iDpHdY5PWtcYxjmhnkDhxRNfUnud0LM57FmCK02hAIJ
UhBt1WwP2IhzB1QgFuBjjzds02dXDu8I9LRJgT3lrU8UuZTtTlifTOPANS4gNpSkrzK9h6L01jsJ
J4CWkWPCFxfnyS7tlYaRT3+uY9umzmufa0E07JwciYTzI6JNrFE7d94CNVDFPJXCxdQhrHuVMPZM
H7a6+TpWtXHbavLSmZfZ3qbpX/TDW6mOXEzgNdRZ6IP5e2TGJpjW7atW7OfItJm4FPfwQhAhl+I6
MrBXj0XvG2r5YPX9j6iVahuhQimMvyJZEnRkYh0sQg1MX+8PcTEFSz1xaY7T+IxX9iajDD0hZ0Ev
+7XB+LnhYmgHaSauuA8y3LIh/tONhg3oeWSLcd4i29+aRmvua8khkq3QFpCHH6mvQze/Ktawi4we
mLdR3QOVIri+K0K/tKJDny+zD2pJcM1bHFpSKbrpQb9N7eaSR9yMYzzXa+6nSIcbK/nRuPpNM+r2
F6N0tnlyEgrj7Smj1r2kP+fFAGk9YDg3PSvGl7BwjkrDjmNSMcnNDUM0ZTO6YUy0t9b79ajx40s2
Aw50RiZ3GgFRW9wdN4rgGBVh4/TMK7JdSDZHSBni+smpNIwpcEQ1OyddL/0iSzBG83XYxOoOVOSX
uF+ifYlidtNLthP1iqeuOpu6mWFK5wTztN7y85Fyx4Qfqc3ibwSVPaoR3BOkgr/0TrtyPPI+tXkA
tPpEOT7bje38CwW88WxhENpmipADy8kI6AMuZMC1/bXtp/i1DhFOOgXAmeiGJfB6Ndq7yjX86u8e
MN1rKkc75JTmSZva6zZLSI5fomNEVfhAjf4bkox5M3aLBRr7aMfhsne8/qdwQd9jiorV5G3QM0DU
8J+xDCV0V8f+GOfdj6YIPYQQEJnhqCa1nvga+QxbjFxvtoJkPUXQ3njXltPuTTShKC86yAHRndtk
z3icgGe5T2aL13Ngkozee35swpq/av+kRRMHI+xp46jZzaC2V1ylk22NFshtwAPq1XNl6t/iilCJ
ysGDPxBujHtZZMlyA+G0xRRIUNegQ95vPP5kinZHRKByUWXwM538/FKHZ1PxQGWum8ZpODZTnl2/
b9MctK0LQrbjx6siHYJbQSN+J+SR1h0oP791CxKPuhvgiC4Pbf3Q5uZ4GbVx3+ErAfCCuXBcsgEN
bJryQaInBcsOyFlGsWndO8EwwKafkrOFwiKhRHAzQOq76+RizsO7ZgQ5WFRnJxqty7qgHLls03lh
JCojtNdtJS6Q/QJUkeScv2/rcQltdJR4ewmkqlwrJMGWRc/JKJz6wo9C55LfNbup0PXLIheUZsUB
+yPeN/mQDrxxSRsnuR3pd6+bPra3tvklYfh7Wje5Sq1fcjEtfjG2VfDxXMQbmPYiC8aXfMofOwzY
EgxfPrZYeoU2ca7K4/rG644wxrVDP99ncir8ddO6M8nU8mzZ88O6ySpEcuM44NmiOL2jVlihFLh0
mpbcjTVddDBGx1Ej9mNO86tpsszLunAXfldVh1zmY1tOosc+bInLzvBkYvyg7HJlKPhFrQwtilys
T6bfTzsnzIKZSFvErG7MHzWPbAQQwt2/P27wxuyaKjfRh8j9sbB0RkbTJW3d28XjGkJWDXAiPBeo
rzPl1krOGJfMi8H05n3B1OqlT+PlNJOMojAKWVp0JgY3h7+eN2WDd8gXtX4/kKNW9jkqkkshiv5G
AAF/P6MWQTrlhFbWy4v2tmL0dWcqbnSnp9WDQG5+Xp+2LmycxsSkEe+4Plyfq7llB/92VIP1Ves2
zF2YZKvsOkewAe0o8i55iSouyvjAhtG/RmHjXdbtulMMMPfR8KSuyv9DPi3sUcI7MgJDvpJZ4EVN
SNtOFs6/Ctn+QYk8+1KLyrmIMq4DDTuGzxzLuaw7tC5tj6pANb4+XHdEmQpiCpmukWadwsA/7nZt
AdttSGZGboN19fHcuEan5mUtwhC9TnfunEb+ooTxnSgtmXk8Z4HhhGW0dYC478gF7cGG18ldLxdm
13ZHakrwbCeUY2tv/P9VBP+bioAuPvSHf832OP7gov4PIoL3V/xdRaBpqAiwm5qaaai2LRF5f6kI
HKKLDc0ydfhCDmKFv6M9EB6oqkw0liGWHrjKvzQEkvrhWR5uZsMCj+Soxn8iIkCtIEkVfxD8UDCo
hsrn8lyJ7/snFFumhXVvOaF9o83pcMjKCvBBEh17bGjkonHxzanG6RBE5QLv57Czo/gec0l7InQS
3fq6ui7SFhNAy3Vk29dWA0qBBTRL6t5ysT5EFU19u8xj0sr0RHKnaAbJRR9VaBEM/ffD921KWaDF
ac6o8+jmZLJzlMjFuqbTRJCdNxfljhMy855o+ovUoeW+roa1Xmwp3jhE5nxZmFggFmwK6fPJ0Y26
ZBXEl9AEbOZ19c2ELXcPXweRELKObUuthGNLWYGNAmnXuQVB6MW2ZCK40bwi3RldT3hQCTEDcvmx
nbPvXmm3/ic2KXnwhCro7QXuaH9CnE/pS5Ehi1ENVjcyhp0CQjKIUvepnz3Apch7axwghr4wbW2t
xLdk52xaO2fratu0CJp12Qkz8JBlBCcd1s+pyB7/upagXQRJtQO5uJzWhbbUMc245HYa2upACgGE
67Cgak6BaooQJ4TJYdIHrGL2sNPwh3Tf0iST4ZMbtWudoy4QpIajOEYRhV/TmTBzmQ9FQexK1hW/
xSGy5aKhwdsSBMMsUWrlPxZ0Aao/Hs6y5+UzfL2bXK3fZbIBui5U2YJc1wDp/t6muwR65CY+Tqkh
WT/5unDkw3Wbgj6TLAMmIOnALGoVonTS6hdlex2p1gNDU6zEGapltHPptr4zruhgaO6mftKtB4ch
949G9dF6YZWoAHSrOPMZi+80fyDobRfu4y3FbgEB/lvXHWrlodbLTd/fs0b0oWdsi+eh3GDcxKwz
q7cdpdCx3YWIGp1zpl3XnPJfs1+ajwj/S3WNyRTuJTcAai1D7FcTHMHl1pgeTPGjsnZudmhM5MZZ
jxQCiruPLiRmsLbFEDJusbD3xYY8mMM8HJfv6lPMFABxMFPAe6h+UPRRxZZMi52zrR6RIav2Dqo3
k8KFyaVJyqw/cBYyA/2ZcoMHFLJh3lxTxIg3U7cpH8oHI93ZzzaxqZP82mpMARkm421P5cE85eMe
vcxm6YLYOyBpyzMK2ZtxYsqL9eBGeN/Fj4IR5Ga4HR6TO/tZ8ZCnBt1V90A1mW/CYRKKbZzQTYBl
QaZfQxjBlZacqzuRbdt7tosXJJTBN8KlN+Ks3IAAQSAsXvoqIHyFkQsdGnfy9Zk5+RY2Ly0dfqyn
ljDCYT8nF4KAkGvPP3usWQ1doC21Dt7Tzo5VvV3eaANl3T0lOL7dTqesSjlwq36jbubhD88DKKPx
viFMkwAQ/dQlm/4eGXp50Z+ML0XDpJJrCFkHG27N7Z2hYvnbiofwtByHJlDLAGthFsFN9LN7QSAb
VVOKrTk+Ip9xSv5AR6TcdF/K785T+Uw65G3KYHIMnP7sNS8eKsYDZS9YiV4P84iyGNE+PkD9dgAc
QvTwk7tPrnMAMpe59ovOLz3ffTSulK/My/nPcNpC1fg5PWLsjs72SRy7/6brvHZbV5I1/EQEmEXe
MitZyQrWjeC0mMWc9PTz0XOAuToYYMPjZcsS2eyuqj/BMaDScKFJkayR/RSNh9Q4efgJpgKWiDcE
PqhE2rJTBOolXYNJzIzMQ1qc+k11Gffy3ciDmvab0ajNYsPtunzjpnb/9GwFds+8ExyGBaVlHuha
h6ZkscYjG3+G8F6vXUQ2ulu809zi8gmhZI6FAlR0Jbc9qJHz+meuSDVoLNkzGndhpyv9n/kdvSvr
5lf9UVbaZ/xjHth3gMj0U+gCYKCGyF/nRxaMPUY4qGrW5Z4Z6MiU6vpwKLRM6FjukNs6M64d08Al
bixPFxPggREFluCf8mdOvCWqQtZD7hFEGP1UjTcgtnV++m2nOP22xHn+qm7wzCMCrd+aju7K6LNc
ZdbGWo9bDF3YzbZDybzZqtYwS9+rbftaxyZ7BgaPgfHv+fKmC7PLZ+sq7a1RPtg7HoxpsXTRf9Tc
yRZHZgN8UW/EZCl/QkIrVjGPFEcuLzcWvFm3/pDIgQ6Snzb0dZv0mDQojlKERsFtPl/viSd9Fb8g
siFpEOiIvWHk7wcVAQe36axtoKSyLQ4+oMhy8EY+P5DOOUZDbw8eTlmdNdz7xHsty33SBhKWCQ+f
exk1AE/wVJfl+2MlPfwnUse9gLX3fH8HVL0Z2hX7+T5GDn9QjtFbWOOmu+C+jUZUJEp9wGaPSQdj
QSQdVkNBPK5J55PT4MlBx74jrbL3hEVZOyGau094bcx38FuKCoYjvpgE6cPVDzzeh3ybfJFwaX6H
x/ax0nYLlQ1E+TVkaO0axkq4od+K/pxU2xR0+QScMAoeL4OkmySmSdgshHuD8QUz+qLZ1N/Sqb09
tnOa1bRPJ6sn9I54YD8vLhrcgbIOQB9SFfjAb6ULXGdRPDTjbiH+Q8xIhi2OpWwece6ij9QzN89+
8yQQabYlSz6MN2wNjcjmYy9Or9Ojv8vNb8Mmy9NL3qO88BQeoRK1vmklmODo+Z7XQBsN6x1qsMdm
Qbg0/50lqsSd4clgcmcYe9yj/qr2Tp6sCBIr/mVL/tdb2CqOLh+M/V/0qc1W0TcieMl6F1z1EGa3
VN3Kb1D/Y7IJt8PSftxq0CjGhaxZsfIyuvBnMIbfvb5JaC9z6Pg40XhPLm0evET6eVqcfVGvhdiV
2m0/+Lw9wEtSj+J8KRVbJqMvHEws3NlbpyJe3jpXpCYVHniB4KjNYYH0VCrX6Ye5UlbJUV9Pgfqm
7F67x9lYsaJRAa6F24JZI1tMSkIJao0bbwGEp252QkxchfdU3mbfxCxxpUfQx29P+SSbjqpBmLIf
x8wd3gtPcxQPdUa2lIinLd1nfInbt3TcDOp2Yli9xrTEu7QFrsGO9iNF32rkPWQsJGA0gAU5WKEb
TIRi8CRIRC/8xI4mbXCzfoh29dUS9IkPCHBAJASjBoMzSBK/klxEJ6BCQ4JBktdpW6kPICkY2VZ/
gNzY2LSH2YEMT1ThzFhR/5VHNqLz/FKkJu1Q1BhUt5a5LH+LyqnPAt6iPnb7GUevbnOXAOST3zil
I7b5Evc05Kf4rJX07ESTVK6G4FT3BRXJETiXmyhk31wWQyDDopjZsVb8rV7LrfmRG9bzwHen2n+s
o/UovBlUGrZxrUqHt3SU19ivTJvRN77UK5Yrm+w4NQ7ztspu/81hvm+hudQ9wJ7O6X3ZIUXAfd7b
AxjcAe+svSCtumWzG9bKRxUcgF+IJruPb+3LNXYlrwG2vFaDp68XEBZIYd2ip7yJQfx4J/lTJB0F
qTJOHAS3Mw634tOs8Xk4hGTHJr3C8mm4fXpR9ji9wKjH0O+ZOgPCVF/8Mj/Ea9dce6Qi5x7jwQM5
NanTnKY1tRLvwqdm1ya/030oGdkq26IRSg7qOjtM1+Fan7n+/LG4W5cHAcnmGwcHsgKb+JT34R2K
MSuWKQ+YItKj7O25wkfo/PqNRleJg/y5fZ2hBIvWUDotz6Dsht/dvvxUvbrhaIVLzBpirgwIhVIk
iI7dMjwJ74sfFk7tS2exvUKX0S6S4kukGKONaxxdvBqvE3iYyDv5RIgnXRgfklpatUHdH4fI1wof
KUy1XiieZJKy5D16a0NkB/I5NGdALM87fgQqJlFe07lZ0Ile0bkiqhbdhcSgg/oidci9VveUT4Ak
3GGlTxgvu+KHc9qEgZR7yqW2ZGb7Py9X8Nu3rl0ip5IfZ7qqateexS9MSc2b4cUiqSY4a1mL0W6a
Ld56j5eXD1S3+/5YH2t5K8V2f1RggAEtfsSDhXjeWFf7ScZOy6tO6TcfvmKEvJv1WiBCuNrFq2ov
Yxs5Yg/vAqD0izdZhBCxAqJsdjis8KOky5ZS8Dyq7TJb2M/MNcA3cB+8T439eEt3jyvvqJsGHmb7
Ge76wu8xboJhQsTbP4JRHgJmFnapHtLBr+PTovwa86D7qZ7AvjekJHjAkjjx8qgmpN2w5JrjWaNu
cIRoiH9VqDkjkleAnF6qQ1tmrPDqJ157wOesxA+skIzV33/Q6psrQcDxyqjvDyXroXaZ3erVdf/3
1d/3/v4TqvwrDt1UGAZz/6wtmnXZ6VBvHokD8jygEkorqn3a5RUEUjq++ath5n7/fZULAu8rmf8l
U5vET7N+PZpizIRs/sFRU9pn8P/+tlqWCM50VCutFiwSw65S4VbVYe/KTypFrcEJ5I/h+sdh/eO1
xgqX2owbP5cwhOuRaavgKM3jWa/MZ8Wx//clURXVasrywZb3ABgFeCZuYL8YOslrCLzilhYNb+vU
ZhzY1r5WY/JmF70TA8TAfuCv8iQ/5y5l+DWWz3UdKCoOKSsDF7kvHfLJho4naS3iKOkkyHv90Dgp
bHmxKWSvSRwDh+hVuu1FqxhtIfFM3edFVdKNtz3xQPJJPynbSfIIgRYMT4OzQ/rmws1/n9dpL7gt
tSiAH3+D+vMKe/Oxiexw233IHzRIrzWf/i1xcNQR7DYgsfswRQ6hiB/dtrrTdYaDayBRfzn40uVk
q+o491j9tUoc/QM4di/d9VP7JUxO+EsSNxda/Sgw94DV4XDvJ2jxmitjaffb/+A9DV6XHbUvw9EO
I43WK0ijo0bchjV+Pb3nksID/LPctBuViTlPIVGcdntLg+k38qR7Qt33AbPL0bl0hjW9JT8UxXR6
g24/Pprf4l7BOWjshNTwhS+RYeJUvxSX2K7BPoITPjdT8qU+9QD5HEhzzIilbZQvmfPv0KANxVDR
qrZEsE5UsZHH7YZdO+0nzN0C7YDuYTsMlvI2SYyK3OfCwhvhiebvhzksGn50JCqRasG45q9BrIUT
hxBvenr8Ei/1OlZOc3t4JdF7BK3LC0x47CIDe7AGL9zwGIAGPr+SaO6p+iuT5ZnSdxXc79Ee2cfi
zeN9YcNPXOrLl2il24dXQ/Xz4pUS1GQe09X77RcGGOoPr1op9muyn0G7Nhvb/HoS+HZqIzfn9wO+
cRSOQOUANCVIEef7kf5ZWTNHkdbw1MpTsgtVq5ds7eUA++N1qX40xFUexcFmrSzwIfgpg+xaP+jw
qamQvlip7OFgWZ0L1ZIcdRWuVTc8PB9OQX6EXx0jSsPYYxmh4eNb+mArvlJbbLbmVlzKUFiC7pzs
NHzirtVKWhujn+2Ke3RKCccrnOkHnPrw6LE1ssMzvt/hYHNfUOt+jWiiucvXaaC11GNX/lFpvumo
iBBkBatYqWHxYz1O8rIOxit3o/JNr9zNpm4fMs5p55J4sC3dSzcXgUF8V0sPaRumpKCzHgC3dKQ4
P5Tk2oQOt70siCy0K6JGA/KWNVIP0wCyDV+0DYRYbNGOHeMnDk4YRXQP0qHr7MepiNzkc7GlHciN
f1DqFGGr1ThBWeY3xR/tqe6XSyZkGmrPzoJjrdGhVH8TA2YEsU1D9s/I/R4UngxUe7i/No/+M4JE
pNox50TDm/D1ygb1oRnC9qf71L7yYEEgNUMPppOJt0AsGp6e2bt29cTLuCx3pHzLI0VMMKK1FAF8
bEIbR55x5mDX5wcOQuHL7+C6QpgFTfySMFRaT+rfvKWxm/u8iu7GL1MElQEMCwN6A48hAyBueHdg
KiDcaL61LxZJdHuhFRXs6q68HO2rmQ45Jm8J+WxWcut+2eKijxJjxdQpMmq1db9vyP2gpnL6aykH
CdZ6b7wvhhNL/TDoDlOuZD/c8UphlKETNEQJpl3TOQYBnpAr/mKO3twnmJFctGGbcBU4vomiJg/x
X8P8K/MWEKruxkqEs5v7AmOfMF4NW5NmeuE0hCF5Ikt9C9M0v7yczk92i9YCiH1d87t5nLS3PHUH
fF4komIPWfqOHvt5JREa5LCv/XDYNuM8ZmEL1ZO3EbS+ZThEEJPgySeRSL/EOpKJMDcODB2YE8yY
0+Z17ffFqg9I43JabiehvQfGWvYILRmw+Sc98JCEymmhcXBuX0qgGB62K0jdzNhjh0bdepZduhcm
aQEyhOmcH6SIja0cLky9OIke2j6CCTW4HDn118JdvDFBi9fKlWe3xaBwW+70/bQv8A1GoM2utGko
FgqLMD8PWxPaUV7uEJdH7iPuytN53ikSOzpx53nkhGu3zYxDjFCXHRbYtPzi1GgmPwHzVyRk9ey8
6+Kcbof94q46nWlnoSP+jmowk6jStfAFup/Ofr7BFK3y0jOYhMbeiFshZQRIF1XMAsU99eKyIH1i
vt7cGNUVDz2bgPHhiLiAYhhvFdqaPvvhlztS3jXJjkebzQeLkgVFCGFHBVpvV6L5VBunmlbi5DPC
Mn45auF3YYgtZDc9WXNCsYuysOJhu5BoNa32fTgSeM5tPvG46bqdk2wEq4GcT8GRZY+oCXlw+YOq
ilGWZXK+8qDIFpt99FYsYQdgt0cAADaJz88IcihIwA0jtfw23YctTxobNr4nScerWrG0zZKzqK3J
C8+W9RJ/PHjtC5ZTsaRD5VoJyplqYVi4r4CnluzWBIPIYz9v9Moc/06dvS7UUzMEPBd6sYE6UK6V
uzZikOtkc0bBcqZEGH41eka+g0to/MQu7bGnpZ4Uumnu6tL77C9QB7ATZm+nzhYHhx3kNH9mdpbK
ZdbJcrRYYoCLeaB9ZdQp0EWwMuq3URmEiz1ev1PLUqCr5NgmnpZYFiIcIMsNdia7aL7nhaIyTvHa
7AAQ3GBu2g1bjo26cmP65Ad6aM98Y/u1Ble/9Oxa1FDyGoMlnrvhV2pOpuE1Pd3lm3jmUGQoCOGv
/ykOTbgs/ATuxp6bolzVc3gIz+oPjDYSqNd9y2gTh2+imK0wMHdYSprkfH0n+3DdYE6J6Cz1eUZx
rGThFT5zESxhxHPBg5kwiuO3h19qrzmXB3AIFwcuPum99U76mnqXweTra+RSUM4d2nfMMI3L5MYD
ZCTncWjYSOZxdEq3WCyT0vGGY3PWV/lnehRd/U5WiB55NPf130C/G5bSVfOGf2YdQNqRvMgG1sGO
a/wui6Dxw8D4ZPvFQjk/c0hiSC2euLAEEM6Rcr/U4hBsCduCMZSXW+GTIz1dNba6MrblTcLj4p+O
+QUEO+Pctrg5YoMm+kxsUu6h/VilDML4ljoPVuFhmdiG/8OlwI7vsOd5VuRfmRza0qkIPDwDrV9y
ngAKvIGDj+jVQNLsfP2EC/cvYgc2UT+go7GYkVKp4WD7tOTVuJH/seuSyhfjjrML16yy9vT8wYfq
YT2JhWIlWOVmOrT4M/xGvADk2dKGJpwmqxfgx/CrONMq2VfHMGC1fvMmcSto2g3D0rLccZOr1WOp
Urr5WrqVadvvxqV6U91xDbPKe8JEfVmKzPJkqENaCQLazM7e5TOll7ZOaUpW2Ubaaa/9NBFUzw9h
aeuZR/aoWglkyYPjJBTOSLjswMBwHRobXFmj2EOQLxYbWrv+y/zi4SQHqL+yWOQfuXW4flazHS44
Ve14epvzeJ0ShwfK4fL93LP316Y+NWc2xYT5CfOb95gywZWX6sfry7y+Gn86Q7zN75xLOMZk3Vs0
fXPQUP4/Nsr9UTkR9PpvqhMhgmTh18kyOuaUD+/aYaZAnlKZt2xhhqFv5Hf0Tdm1D7pfEo9oynbp
djyINzwDimWGQ/6GlNOFOz7ATvAus1oMpWrwFktelq65DfcYTBCh4qr4VFOBa25ykT3F5dnZxK4S
mN5zb67HYDwON8k3NjVbEs3S29TOlUO7YyQOUBF53A08XskdylyqiwiO8ZdGeXJij2zmfcPKvqQa
em9A+Q4RSJxnzsYcOIT9vCVRTZZujYXRLFyw443mmz5jguFdjB2aabF1GeoruBDiXsOEF/rKuJ5w
DHZR/uQGrsaeccLJ5bkmm0SHSi1YKZY2vZOZjrx72ejMFisiEEs21pRZFNMG3F1x8wwy3NI0u3SH
b2lVr9r78N43njY48m20dYebTsXcyZ5Gc7ij66MwPRaKLd01V18WZzq+NYDAksZica7YibbZWxkt
M5EwS6zo5laj+cCkImTTD+Fiuqwd4RMO2G38J/LxYOttq5vQet13e8G9zhyC7FARM48HfGRpF2Mt
fjG40npXvQqrWvKj43gZYOW3HqOL4iehQuJdMc3HDL8UA2hJ+stLXpYcAwAw3OSGu6XOOMSF2tUA
48EWG21504o0+IxT7hr5BBvmPtNpem0Ud+Ebp+oWMlECgqIYX0xuzjCGMclRTe89nyheDrd4OGmq
Z042zr0Rs/kNk/TvoBGYebVHbhvpabgEM3hD6YOvrkOoDga6eoA0Q/hp7cU/5QLogeokD30NiE0K
4r3y2kpYibMs8AG0K+PcdH7ZoE9YRrTBmS0lATp0KDJC6gg+SWiQvp4QauDO20wUv7Hft8MbiiVR
xWrfVWcrQCuuHUyqxqM0Qfin0rB4CujhX8dpl721+jyUKvbG91AH/DB9QTZhQO+mW3btjG6Hfu9n
8lQearDFffUWwkezSlf2ylXOw0OpzEESbjW39IrP7qJ9tZukJ7DECT9FRsn1vP2m/wrcmP+1H8Y4
H1RgfbrfrJp1tAVjDf8p74lvvjerwe5p+Ke7CmuLu2e/4hkbjYgXDTTD40nrl+nxIexftP3VjHG+
Hqta3L9eb7xi1K3G2+O5HmULQFLitjH573zhsTLSFfbNmrpRZ0Wujb9X1tvkBAFsxvOZdZa+xJeN
Jb9k+oCWSug/Fs6Q49ftv5qbmi6rF6CbDUxE2mLnP/HImusIMFHDxqibZNHqiB5C1ea/at6UHnsB
B5fVAu9ZweVYwIvI+KQ4nh2bLZxetOWwoiAAL6Txc2a66vfzI2e2hlIwWj3Ng6b5cXbRgvqECHAy
KGCs5Dt6WvOR5aRB/kmaXwgvV3RS0OBsB8BBIl9CTlMe0LhU7oNn8S3xyGMQt9h5sY9R3btyA8LF
3aMCTkn+RJE4v4MX4RAHGeY/Ft1WlHscZ263jXaJtm365cKtORAXds8kxmfLhpKLYzI9ENVyXm6e
BNS8ioAazfxcnFH9Py/pT4jNOtjhJrVNFxPLd942gfHpnTFTfhg34RvwafueEMG0cEzT79/p4QEU
zY+aRDkGJsm1St94pIeCT+AKv8M3GrEO82mSlon0CEyKjftrlq9ZnHC5jkaK2nZ4U3/zQ0WJs1x8
w+GtXIyOJnn5eGxamgNfuykOa+LJCcuTlHpg/ePkYRrd1s5z8li0817NzafsfXeq2gNNBi9bzPbo
7TcHqGInP9O5MFxBovDnkuLfK14wwt8JbEcyyBTRyQmkPpOQPAH3eKLTHUjQL9Y1BMBz7DWn1LBw
IEybNVKG6I7MpNqX56IIFkIAuADiICXM7DyzX0rJfhouZoLrHrUzGwXFBm/Fg0bMnMfXGe84wIKs
ddVttqi7lpolBIyOWAtUdvisnpnLThiVUjCdFnssRrSdvOJ4VC+KV3vNVUEcLARFY/dnWbLrhLnt
JmZonDKW6l2iZF+n8PI6SWRtK/fY8FreIDAEUFZgMCfP3UVLoKodCyhxeGv6MsRYqnYHCCnRXX/T
XZwquFIovG8Qj8vkXM3vNf4ccTXExMl+KMGk+v20BzAHMBo6T184jCwpN1CSu+oG8PR1YXLhAmPd
OmDKs7QXlvmues+OHOomFiJrwUl85QfAKKEfJYpiCeBA0myQnkR1l6yGnY6f/sPOfh9X8TrR+1J4
L6uPp5+siItwmeoonwy72zvzf8yvse6XbHld3/ESd4Vle45PfBwC6bEJAx9eRpggO4zc+NzRNtyN
26ePOz94SjIjdATdsGio7bL3+p1Hc3xnkbHhyZWnnZQb6SX4RyElWpJLq2DNW3yIjDAuOsOY1h9G
IhW8DPFCQoPoAHeXv0+FUFPElxZ2by+OaK495U4eNFMQzaINMBdverga28vgLFKvSDF6WS7KrURu
wmLZYcWKrYvqv0awDA8WWf7wUByBIjz+8IdR9g2Exci90muGlKzFy1h4k7YcLPW0Avri6mECNl9e
zUGBli7Aoy3lo/6NT0TOPu3nL4DwgZdnxcw/tSLhZDGw1dnxtVnXv7XIEuFItzBdO5eqZeD1NH86
pf9DlhhtVRYQIHHFPVO/d+4On7Gh/6AMu6K/chZbfQdNyBbXxnGOUa7dxY+WuPgSg3fbC4BC1dKS
tb7uP6dvLLMVGtF/4BzL9q0eLZRzY+IPwyXs3iSFmA8rSt3nAUvGyiqY7C62C18EGxGpbVWATojU
jtI5lBs5mF1LN2tNX/GVpuKR+3XkwITALg2r3pXGcwql58tYY9oLb/SMXxySpSW7g4hw0EeAYhbe
awiqyJJcHoPKqfD7fVf34a90hPTefBuorDDq4ld/Baa3BWMJR77y9/BPvspwhLbNVQyUM5Ci4BQn
4UM/jh9hEkhLWfOx1/tGIhf/dA4nBYO4sxAuW9v0wRbPi8lny2hO9SoaLfUantgUdHEmomkqhlhz
k/JmbIcAnKHEyA+uuGRXXryX/OE73beAb8K+Ey1WfHlWPlRAnviUqU55Nr5widUY/qy7d8CTOc8p
dWsfj8rpnddoD/VB/FLX6c7ks9Y22YhUePBRxsvrXvtKOEOtDYMG5qInQGZSEfCDgV1yk538FN1Z
duFJZNhsGzsgH2QI+ebzk7Y6ZcIQjH5KDfa7QCl3rhgK2Xho73iP8UllwzslZ/wqJOtJVcsOjgV2
h0e2PfF0fpn8jrn5l3FBzU3m47LMxgl3AWz0hC4FWBngFt6Um/1OJ92LDkQ4USGPHLwQASwoJGcG
luv2Ld+R7utwS5M7FmPdOvbqY3kwl9o+dar96KtfCoDhYEELWcsByj/TbW/xlUc3WuGVdsjeBgQD
wTSuRWztripjecrOgyMtsVvubRk/eWtaBPDwGLMwmD8qbB7l/CG6K76RbzqfFvj2Zx7ZhtxqUMqX
E60FDaMLMHUUPdbzrAbZUQ/djfavitY8X3qgEstaLbnPP8xiIjyhG/SsFvQOiG4sX4g3TB0AERer
10GRl/qOEjOt3s2VuM7ZPjl6qg3rEs+UM5Zvi0/9i+91kqX8skWwUKQP5E3IvORrvZUdsmO6mIrI
gfM/tG4CUjMR1wCfDuGfxSdUsayks62IFyeOa14i4nt9gPcpALnRUeP+kXxSvZfKe0+R9HIl2Vfo
3TVL/K42vBJkWZTFyKvry3DSYb7wIKDwJb9ira7Ramif3Xv+nqxZn4DXBNwKTLYhYp7arbBK3/Ht
czXyUkD56RqP8iaanGFJpV6y9fEWOTFpEKPAuAJhV6n93EofzHV/R6qqTXh5bmaKWOgY451wMnNX
fUZLHq0X89QbnBBwG9SjnZVtBI576HNuae7Ima/gw13qW0MLjtNK5rBvjzfcMcnLJTv2AqODlOwD
U4GWAfydk+49TVfGAWLZoVsxPPiorqJTU0dnXvk5C3SxqbV7fAEOyo4ThJNGX8EaUitoaAzCyfPF
Gn4bVvZ0oMpe7KUJCQCO8VZXH6b35qTth3XtZ+kyxmaWyvZS+2wwu071hLX5noVL/U2EQMLJzPjj
9Y1rYehAilkno83OJ2DyYjNmoeqdIlsx/Mk3HXaCG6L68QLWXV+Si3mmKW0NJv6WeQ5pgyi/3NDp
VrfssX1GzoK6lokx3zWRvePlbk3/YtM2b8k7DUPLjQwh6Fu6W+3rt4Sag7amsh+YOMhUym7+037S
qca9n7yZ98epptRGNVyTbYLgPahoLgnnGdbP8i0RA/1b/05lzNetiIu4WSwcLQ2A0eMbPVV3Uyfg
EFcHuBJ3C4rd3E73w4/YBsUpCZ5vCg8mDgifwp6TLld2efhRwWFRWFzEtyDFFqdNiyHs8xhnh4GY
0MirgFopTH8r8L8rNUTM+XqXCsZYBDF57Tn8HlMXf9MIngRtDk8QqsMiIA6DJIkx9bv6isaAXp2j
qWKchpS2D1hlKNNHohMwnJTBmjD6hhC1Ldatb2d3XmuirOL7bC29q+urxUcuuaU/fMVoaxqmADra
GTsa54ZaQa6ezxvyS5grmjB3cw5r3J1R9Z6moP0dfXlNHHXRz9iC9t5cUyiqYRAVG+Nhk28SqU6h
BEW2jWFmhBY7nwCsD4lvQdNmS9/TKtoQyxq/5hKW7oa5ZYiSwo04qzBlOCQMzYfL2O4WSwPYtA8U
BRrqhnMaWNoLZ5Mm7M+PZOwo46qCBKGvEJxTkfCG8+wmPaCMlpaAaUjSL7vCkThUACOoreX58ley
m+7KAQuudT8e2uIYpzs53+ZlgGxQQnBKDyRchGE59PvntDJAu8AgC4AJgku2SvY16SvVgCx2mQzG
Nc+AsoS6jFqIIkHl9jIMoWSn7JZdUnfYK7kdrwSu3sYU/Aekuok03eCBvbVOjpWV3dSjuYeehDlz
2pLW6RpFICA0Ao8qPan4JAGhGTfaCIfjwsYc68v+rH/1+z9gv5vR/v/h/H//V1LY1fGFEP7LBfj7
ucgI5+lIDR+OXxh1hDF2Xj8GX8Mv8O97E07S3qJd7HsSGZZYKbp5x2CMhGOKYIGhHNZT7SoOh45R
Cl8tShj1wyRpy6reGIJKr/j3rb9/lF9PCJsto+2/70mvJ/9szr/x9//NWvUMVKJ+OxuF5wn2gOIY
/0h/juF/36vnf6hmq/G//0wN0oO/r/73D38/999fMdSOIDEh7knQwarZ+vuhnAxEdrz5hf5+tA1x
240TOV31Wlbvwn45lnTjKiYUU/cIFN6spMeGXyNY8x5h609wgOSkbe1x0CdHf7rxOe2mbR1Oh/HR
tE6IctEqckXbEaa1w3Hw01Tyo6IKn7LYt56aqaptAm9gsr8kEMmteV67x258joToFBIuwdntIZiE
uyXZ6GXw6dKwH/0X9uBenhQ0eUwQzCdQYwYtdiKPzlkIEi2NsaBN7uCJZkryhmr1lvfFsOxj6lMU
Jxx9OucmIaMAV003BrkOsh0Pn4VYyGv1AS2qCYPJUF3uyjLBxLnWxN5rJENjDTIaHfY4XEhrUm9B
NxbajyGCxRuKV5JGMKWNY9TTHVUIkXsvCo6u13M8ln2FQC8nz5D7NzH8Tg22RdNXoTt10BqbgYMQ
y2DaV3FcZkV06xN5VcBOnYUkD+CBzizLQNRaBnNJ53FBnqTLhU8o37ix5CbRnloMyeulJpDp+n4b
6vJvQ5I2CN8cISd5rxd4eRlhGIZt5U+Sa5+oU1Mni7WHXWgY7CxgJowG3Jea8U0Cm0JdAO3hcCE5
kuCy4QliaVi6MJB1We/yCLIdhMDp+YNXeuIODdhbfCzpHxrYYnVPG5BMIbqw14AObv71yMzWcXSJ
6/55fBQphKdIPkgiB4emaNNmERVP/5kjCRabLF812tc4BdpTQKfDHjiRhuVwyd1mhOIuxdnLjfPu
9hCjclnm/8gYYDBYQ1gnXG2wsLJcmWABPaKHWGLmUM9xMQmGNF077zXZ8zOuUFtIb0mJmn8oDEgL
L4JqFilZlotF68sP/cuMXlskewylDAnmsah5Uwy9NuUTkTJE6RnpeCRpFayW4hFokUHRy6O2XCid
i1P1GLTTCzZ3ZDIPBlNU9OJSsRJxPpKYQ1ZLFFGQI1M2s8TI/tVDVM+xIrvXi5mIEU9s0E+ej8cQ
ifA0VECejNp1cWcLLP+R/PKD/pvRGlbJmF4xopJZsi0zNLkS+g3ZFKsFSm/GWlQDatJ8CAZnQckE
rWoBiGpVF1y5w8AbE51PrULfLtcJuaIyhdwDrvOiPIkpLUEvPJkr96CqOM3sw4SjLVHMU6cSJKGU
qebUbGUEB2s7ie5fHvYPFpLz6BlGyKHhVGUIOzeD/f38R8hWt8FKS8XeQXHMrqIij/MY+xCg7o6S
JkFX6T9eRYrJQUvBosIzFJ+w5zPRf9kPjQMV7XLhTZq+1rkAfcX0MO9YZj0hzFY4RGS8yVD8X3Wy
6WIKlZyUKfNZpoch/IybcSWp8L5ESAZssWGgaligqMAQWEj/5BkWSGkc3qICSLlYYNtVkERIml9n
x3X68uVOfXqNgSXyCFM1JCVq+K5fakwDnF4xH7+o6R6HP4ekPSgW6QT5uWMFRxhTZAJDrALgk5x1
DAAn8bBQ83ZXyLQw6fgtLkR8PLjXhWZOroCSElr2V1PQ269IRObWTsrOUBk5Curl+Web+kcBmgBc
EhGybf6Eg6vVxzEX1I+UcaOsgFVi6C2HUe9lqoA/VWjLo86B0xjtKu3je9YZiYuIbq00EZ5GwwvU
ugcgHWeTkgcskXiqDhi/WkaXZOsC63s3qagcWgmzhr4qau9JWo2MHZmsL0IyYB60PbVywgnlCfmd
meHiP+ydyZKjXJatX+Vajos0OMABBjm4Eurl8t7D3SeYNxH0fXOAp78f+rMysv7KsrSa30HIpJA3
cgkOZ++91rfG0mHLEM/bfm6w3zjRLZRdcdFF/9qI/rlsOE/6udx0I3AWQegXhVYbXXDirmpwCHK2
gaLoxJmWVHOOqsiktFnfhBY8aEHInKLW0iNaxLqzT+QPod31GJJ754AlsnRf9ZQ2JaARBvg4FIxk
6vbtqDaazJ69cbEryP69c6PgoDtsh5X8zGT+c+qkt7NHNaylTg8+30TSIfUuQFoiRB752N+M275E
au4ZZeq7FvVSr2hpiVDu5rC/j6s22niR92KVekanmT4FpxlKuXZEKIIlN+QoR+m3bkP8PUycVZHI
Q+ZuhxC9IWD/AmSDetH7h0m1L235sLzEY+BEHFSR1HbmFKyMhPxSbcpeYtAtQLoIkxIxM5qmmBRj
HDQeZLmjLew4FTMSiLZez2a6YPAxSK1HAq0TiEq8GoHAwXYY7CUNF3GzbZUbbNaH3iC2QrbZfU7e
z75gzKPcducAPPb1aEbYMCvAq/kUILQHeiCdyd6SdIBBhB8CuwS1nG/kzW0Rcsg7SQu1aWlTt2zE
rZjP1AMNhi0B7YpWGSvZ0FwmhctdaxO9LxHoDCE6+0em0zTI3fPckYBs1agniLftUC7N+6oakmM5
VsfAJjeuLNhCejnWviSky1/ZQb8aApcQWaqwFFQZEzRKGIQnCslC6NI1NKcm3TrNvWlU2iaydYaE
I4V9YtH1aCW138AVFtQczS8HMtcoMmaYGlpslCP1NBC7IgGLhGBHVo60LxMABnStsKmZxfbM92PH
WguW/m3UYJRJtbL1QxJB9jGDdmPMtuQB1ZsmEj8Ml+6yxvG96WiolcQeUCRqz17WugtHjCGnsml/
WPmjKJIXrQ73xsiCHPYtlIqCYkQvhN+Tpnss2gTfEheTvHHAk9niJbcuk9mA4XHISelpYE46Yb5Q
fL55xynZXe+HdG31OvXuV5DljyPJ3hdoKiR2hQdzZB4gZKxOtghRmnsU9UO+sEc99+wV+YcdQAgZ
dKb4ZXI3Rq5zNOf+eeII5GBlW8PurlLtDmcrrVcmjUmgO+ucvRc6rhnvDfOnXFqvec4gS0PElhDF
ue3IyFqZegb6sTa+zdR+KZua6EGo0aOazoQFJ/5A/eLbQ5f5lWHtihTpQtQ+zI5ziGXtGzGiBmHU
O7cOaRWGeH5Ifn03W1VTfXWbLIY1lGsFMRMjh96MYYzhQZWLracZ2m3P6/c7O2wu5dRcAi16mwgt
3Evyp6HmJ7mFlV3fhxPdpFx48w6azmZo0P/oLZNtCxjWOLbJIYjJgmrVXQ3vf1eY0S6K6V4ZESr+
MqmxIcU9ZsWlBNJgwUXsBdqBy3TswYI0poPT031pktJPtcHb6hVDenKJ/cK6ARWSkMPDeNWWGBl1
4xeA3C9X7/iy8A4Z9HRif8cbVj3D6XIP9ZnQBOtxFhLfrbGqcixp4LvZRr9ESWxtcYDPe8/APs0w
xwo4ao3ZPqvIZphSayvDQSvkiOYQ23Tpx5ZAWjnfVWGO4Zawv1Vrrx23m9DW5qRXzw66K3UDVZC0
B2Y/bS0BV02oIVX/Yppmcsiy/A4hwigaDJcI6muDjzruoLToGvHKuH1Xg1M7h8mpT9ZohQ8VMTIh
yM0Wlh0NLEturbp7d7xKnXPPO00e5YpnV7thfC/sG1HF5xar8EaDXcSECjpa7PyIDPuxy8Ycfhew
HCK8URPmoCgoCJ6m0P2M7cHem5PpbduiezC6ITznFksZXMc3O9V+ph1vqE2f1LOHQ2RXb02NxFjL
29dcwDZL9PISB7WNCHg8gjJs/Vw2QMM73oXYhv2lQU6rzUc9h+4XD7dhRW8PUl/o6lsXzpLXsXOq
i/ms7OjbUYR9aOFnkNLZCdLJ3rAZg9tbTRfTMS55pFkrrUOlsLWMCslxRVONUOpl8ffqe91jotLF
ZburFmUvxJSD59TaOjTRf2HYtOeBJkbI3rPFIVLb04s15pgV3bjDfNwaG4KaTjUYzrJ130rBdVhl
JLoa9I7KIkUp1NJ8I4DqrsFa8KQzNFNx+5aPSUsekkI3qVJnZyPMT09yEJTQYjhJk+tHFwlMJkXO
vQntnB6aje/E6NNss9nEMVKNBkbSevjS55m01K7gL70Hu/4sFJayyCBkRNqYQxV58Ss5hck2CCj1
ZjN9DCIZ+1nPrJZPA1KqnUJG1tuNkTMxooqmn++mfkzZcTA1eWc4Nf2udpvq01FDNzHmjIdchhQm
VSoSZtKluWjBGYCzObbeQ1udm2wbTf3ScUMryMmDxqmC4xmpg1mKXQS/EwFA1N3TU3jWMgPfRq7t
TRJNkQY39EDG/j3ti3QtLRfsY0SyUKefg4lprW7nqCBpN06IpW15L6mGjoZ9r3QGYsn0koSk8abw
r53IyLZ5CGvV5mQX7iZRP2yST9dRYCCr9Ra/bPuCuXs8iQq91S3Jjt7JLud9nQHvkzFEVVOO98Ng
UHk3bGYCM6EVWrsXk8grhC/hzRwsm2WDg5N9KYKc9objPPfd0GO+6326Td/QjUpOhjbcJaG44Q+f
yemjYNNUi4d9qC+OnrynZgrizeYd6nMWv7JAJeikD2JEPT6YHdKSifdXXz73AD2paQQnEXjZD10G
tBm17gTpC59iPjCBnLICiJoGCstm1qczdxk9etN8lFbHYMMGrnszLn2+ttIuTfTZj/axmbr05Lkt
R4drMdZpQlw+SFpdyopwMhlaz7htlekcouShzJAxhFH3BSvyl9nQHKg7ih6Pufpodb7u4O0vFO9u
RXNmG/YIdjryT3daSXEha1xb0zQ2e64CGKAbE50uekRZS3UTlfAjPVstrQw83gJRXCyCfiNH4nWC
WRSHHu73qrfmgmrbWisTNbkeAMPp0bg0CB/t0pKYqppfUD9XthdN5xwSGIcFMXx9i/pIeXbgWwHR
mQCy9qRG3My6SE+g8Ii2m6uT13etXzUB2sEg3pBHdp82iK+1WZzMZbxjWyxMVt6+yMxhBKf7Uv2Y
w1A/AgR5GSziuaqhdVa8KAkFN4/2ljajihkZuRd2fjKLHqPUAnudiFlUubY1bXwN04uZSayoOpze
pEJZ1XI5CDnqFQDi7ViAWaQK/oE0o9Ib8TXXj5GIjc2y6jt8oBhM1218EXGMN9iM70uEHZVAYVhN
9b5NM782tOBRJx+TsAxEf/EmM7IfmTS3w3wwW7wVpOuc2Bbe0zGZEVuoXaGLXyyU39Fc12unoLor
emVwBuR+0FoaWXEm4zVYsnbhlhsZexS0rvdUTDYnoeRAdRgWKmr4W6BWEnOW8zXHMZoQhO99q1Pt
SPWGg6rjQ2ya82Tzx0YoquuqGLdanTDn0LrofpKfbviAxaGiJ7UKPeDPjhLvescwRS3To+nVUVQu
mWzfhU5ZV23bwHoNSrylWLCOeofOI+ujj06nKZTADEjKxI+FYluVMKRs6/qVU44GU2DgF9GtNxDK
amWYCE91WQhk7vqnKdXj3DDT6OQlbUqkAK2LnM9AQKbS78iJi7sZqb4oGZWB9SMYmhLOYA9XqRAc
HlJtRQtkzIxzMMfuo90wEFEMryaaX6EZGxenNPyS1F4fol5yTKuxeJxN/dOtjOiT2ubbDjilDfm0
5NtudLP95vr2lkt6L3YXssu6Leu+2dPOJFt53IZ1/GbpFrqsQ6+4oMYWZt4WolzP0nDOUbhMBb79
Tvixmdc7O2QT48BqaEy15dLFaMIidURl7rowhs9AJEAEUYqXAbuTKWjAqLbDPrIyYzu6LG/FZHxk
gQc6M8G/kl0XK4ZPwXiJx+zNNVqi1WXenuvRcpl3kTIsYzKUPa/+GJS1W8qMddnY82aS5F573oCU
g31LOTfFdjCCGxa65OQKz1qFVUFzwzWeKq+mNsxHDaknpji7f+XiFd/DvZvWtus9uk7obQKoWn5b
t88uZFHgZZY/ljW21NJ8tDrWv8KwGj8Lq52j6doOjaqosD8FbpZznaPHQzwbgBiQmiEc9G3eWMem
LOTeQXlgZk6/CzQ2oS5OTjMoWIVyHT8CuyQ9JimSrXs+gC7kXbYOmtXHay1cQrbIdTXZWxzD0vqK
c827jZPqbtYxdSphjlsvp9qbXRwvecFG3pKEZtnboNa3w9Qxs/SK7mJ+KoQnOQv/moqwRttLPILT
MnUIQBcWG3c2EekPzDOi5KNZwFYu7WiqhmklB+fFQ3yXY/XD8wK12K60X4XV75R0JZWbduv0DYG1
SNvLBq2EqkC5eigx5opmfR2w7V669qWel9vQMdOVikJnr4Lp4o4jSW0OM1I7mNjI1WwOHOjFq0BD
gzAJVgyD/lU4NwIp66itnb5/C0PtJQEm52eSKjmqilcxzfle2OkpCFoiahT2Q7NfRJZd5+cTPn5N
sZCWBs1ms71rNBcUA/m6KyeM7G373mv9qWknpkmzwtQhG3gFbd9ysdJafzDw8ugFcDM7Lpjtz7Qj
Rq5w68Twsn0idGdTC95VMpu/ZG8/mG1uv3kaGis3qd4TOX7onXYRjTxzrb1TfLIvVWCTGATHLSpa
FCst52CeWdukeB2pivdBA0dGQ81QnFOFkT9B+p4rFv8OWxYXkhHm7sD1WdZfWQgELL7GJ1zjgf71
3Whq7lW3GKqWiAXiecvk9vrlYe24E4PqpYgY1ORT+JNldP2i5eb3w/yap3B9/Mfd67f/y+d/f/s8
NMiefz92XCaMamdo6he/MsIjQcZTvNxc711vtHIg42nApPr74fXe9f+uz/7+4j/9358eXr8ugDZT
DV9GE2ymFKvwNbEhSCsID9PyJ/5x9/q/18ezOfKUlkP7EF75SH1CntNyw9GF4/b3Y20O/vOxtfhs
8dHEr04+2/t0BqOq6a1YW7Qyj1m6BHK5Wnewgpy4+cndB6MJLYccAM722j5GemQf5yhwfQ/6Nvs1
Hnb1/Pcn0uVLHGkxedBAv/7jG65fdn2o0RTaSRWdrv8V25Z1HIWLk63XUwv/Mtye69ddn7nelHnD
L6fofEhiE+M2HFkeLr/3+nQnbPtQiq/JEjaCYeCfq1miFYihiJ3YOEDZWmhFTs0wP8i4FtcV018L
CnqXMKAZmqlZ/w7ZFWOHICIqG1KsvRmFCNQZp+y+Rw2tReHadD/BL59SLuBWw8QsIgAMZapGinIk
9vESPgJTsqDpwsF5fXi9ya+pI73TNPsm7PzSGLA3XJ8ZwsKYN0FV/MwUXfnf35ddk1CmHiAucLRd
ev0J159dhUuUWKQNJ/6cePf79/3xW64/9o+vuT41dkxSDFXgCv3Hi0qXF/r75V2f+Kef/T8+/fsn
VG7S7rweNu8/ftQ//c4ydvdx2pwygw0wzCyWP5cUdGl7BOWG3qOyEC4KA5+dM3XnlNYzOCnoGYNL
NnyuxbQuP1LLqPdOHTAVKKMDIMoCrGrSnOGwMlVKmeN34X6Ihk3SZQctRLdSl6C8QKz4gad9DI3+
S1pRfhxqBvFNxla/YedCxWlTZUMq0CQ425yZpQioPL3CHCHAwCAavHYXMPvQJK2AtmtovHlPbMDK
S6pY0rxaRzqr6+SUgxQmp67GrMSwfigahJ8utYg1AjVoYXgU+c8hjLVNU6GBYi/g99A0e1p0PnZ5
1EWyfOokA4Q6ggxioKQY6JL5bLqZd3f4FePMCg/1aDwKp7hle9uSmq4jRIiTfcYleD9Io1l1SxCc
QV2mBzFyKndBcfZ3mVFyMYuD/jIaDJZ6JpiGyZiuX9TgWegdh3IkzjbFtJVoaIkJZZs5tYDiOGiV
4X5MCCXdSmvuSmaLQXIL0DZbk3GHhMbovu0wdTdzUju+8AyyZFWP/DRAjN4Gx9DFAKI73o8UWWXH
HMQPwxgHUY+ip2hp3pPU3KfZtinaT93ZptmSOwE4EB9UetfWFNuJXaGhjvDrElfBjCMGMmu/O7b5
IdIe82xLM82ajL0t0Y5HJcKA8nZIkRs6Wf0Dl0G+8lw4J00Xhit47bZvpLHNJbAFFEpEMPLEcgRQ
Te0QMoNNu7g5OUq7MCdohu6p1tkXG1SmXQHDZGrjNcPgC+FIZ0XKEPqxPtl0bnmjdWa9VZBgNWF9
FvXSt+XlaBzCNEeEttKSHmRggTEmDYpfThafsoCYiSKstZsInD3QdrYNfGi8J5m4hFBGTH0gd7yl
HVAjgZmqUECKN171zvwpU21fhJgr+NYb2gGcMNF8l2vycZDNeEfvUYRs1ojqY7QLKX3vwKOpaYYc
NUufcE2l6cFwqYIKTzs5wWNqDfZ9l4lftsDFH2fPIRsUHPUFul3rbWh1cCnd/CMCHmpQJswi2QPt
RtIguy+GgUvhp7SNW1PrdSUmPrPPNlXCqmbmxsxwhT2rWTDSRgLbFo4OQd8TmzJ1vsKhiV5K2ltB
4FV+pOJtrQC3BfR1twTaHvU0PtDMfBa1BX+cd0jzTI1WJ9kTRtmds9xDA+eyiFq5wlZn2fvBJM2i
q4KbNoqbo2WRuTGUpDONGMwxYY3t8Eau7rte8QqIHbyhx3dflcZdG42Ufrzfg7YZbLaCZj99G6nU
bpoYn4BoaeFpkYGaBh0WvOeKuJXgNYoRVc+FDlMnytl04gHuouCmnCW9Xs4P6BGEUScQZyz9UHgY
fMP+ZKGwUxh72gakEsv51lTQ+CoNdP+Y5PVnLmkbtBASfVMC37PQtxm09hC/pO3WmS31mHcNKsME
oQzvLQLmLtIu7OkB+BmIbqeCAJI4vHN6rskhYyHLisPtaBrvbuLpqGEK9JcifZ6suN+1KWW4EcEq
H6Lgq6OF1hs2SAyBvGvseV11n9zFXQU+cDZxzwY9Z/c4DMhippU30JkivwPisgq29kwMceV06qkv
FWNL9VS3rY62NPopzJ4oIJoF285G8zsawmAPzw9lSozGpV+ciMrz1g0e3qzNO3gnidhowy0vUfii
DToUo7Q+rLGt4QAzVgeCS905laciVB3oPNSkCDl2s6bZG5VgqoAGRIRVt5KtnR+ECVjI1qJbyKIK
jdZCQmB6twWc2x26UL+tZ3RhDKue+znD1DTcq7ad18Kl9zFVxjX+2Toqt/9KIKXSaCu+xwQkoWrI
y6kG/UXT65Z3nZwIzYaUWXfTSbddjG29sx2SnhZ+adLgIfVgRZcPswXp7GMn0INbRPzQ/51FRW4M
4pqMULibRWTGkeuUQ3xOqznfNARQ0Se9JSVpEaDHxJwnxG5PtdPs+g79vxpn8P8NH7Q3txcrjIHT
VENAG2F8c1I0INk43qb07Y+qYrCSu9i4xsTENFx6ZJ2mbwrBqzOOb5lkmK7L5KafNfTRE1YLKbAw
6Y1J8hRS+GmYzuD9s2O9nVR+n1UGa2rhfVRFSzO/w+Irm5fU1WM0M9WjZKhVzDEUUcmVOdecb7mc
qlIwwknzc6M4gejZsdubx89Ary9KnyqgOfz1CY53Q8eS7eZYkOvoyfBa20Cq69UHdDl5jRABCig/
Lj8qCdyOMTM2qOX/rk/MLmy82rGeyrYLT15kv8YZZMOk0ftjvxBs1HJjqBQzRVg8R1oUHaO88cBC
j6+RBqiiJb/raLDbQ17CTaPZ4cbOkRMk6KBOaV0Yh5qcZLF0D4NW7MalBtAd6oKaOtJtSyIEF8jn
9Ub849714R8vcfmGJej0WGyu/zF0gu3cuLxyVxlPWpoB+XGU7hNVt0EX+SMfuxMJSgW0/Gam4TSl
3dEVLncZpJcw+Mm1NjwNAEnj7QqYiHnzZoZo/w0Pned1S3+9sVwOBbHcXB9GmksHnYKNqMIGLnfw
Hlr9OP/xosy2VfOmm9r7aDnCU4vrQZek5PJwtlBcUkTUAnRJudxc7/3p/wbX47opMRg1IqE5uVRO
Guh9Glxmj/oyJd2s7ynoiuWz/H3TLnvUPrbDtc7EeU30CShHYyGzXhGpYRpSsxT6bmyh2A/LTeKQ
8sQqz914gbLONd0YLzP38pobOTsE3F7JrHnzMHSucZAOxCJ3uZkzhLxaV2drpauFVAUs9thXuM6a
0r6JnJIFQgpxnPrSPF7vNbomjpWSJc0MWrHhwoitTXPZi9mUHDy6vobrPUmp60sLCVcUnyubbPKu
dQko9zZDJAPi0qCZiBTRb1hFmOAzw5oOkfnAWKQ8FoZb76LEBcrWvs2KfR61Xr5mbFDzEZa6H4Qa
lh2nNY+VMMxjayaN33MNXXUS9YEjWCoXdDKsS88poAVAvMkCaApEYcmKad3UWsSjDdQyzDHvqiCI
d0bucDh5lLybLtZ+XbOSfwcmGypATD+TpvcPTK5DuhHh7jREmsYtTsVgYF/SuKBB9SI/LBmTGIUz
N/RXD2U3G7uR+ehxXm6u7//1oUlLMctp5vB2hwD0ls+Andvfb7wRhoqLVmBNvjIK3IyCSEQmolK1
K3uCgms2vN4CEv59AF4fTgme8nKaA79v3UfTVG9VhadumK+JnnPSbiN9/DSxx7PuOwc1Vqf/yK2h
jaxOGy8CGOHsHWjuAN8MufLSswY+me7KdJNuHNxh+vv8HVFAJLQJN8ir4TluvKf6U3sqT4ymdESq
KLWXvSDM5YQN8RpHk3OOnuc38GLf4y0Ti+A5esrReuycCcLpOv8FRHE5KccdbU8miBW+JEYB08q0
NgxBoFsngCOZhr8WC3AMBAlRpljL4Ek3CtDrttd3UB2jYa8/zLfdV8nDCdkgubOg/Fc1M8A3welr
+Ahzuld+lWQWh/yrWekPmNEYEua4wRHeyHP8aVDFYE8leogjkPbTvtROeKe6ZMPOuRl3OEKEtY3s
L8Qw4G0rQKNPxts9AKtNfEf0llxhM0Zo8UQ4DeQTbOfJApoi7e4rvBNn1GmACzb4YyESZIxevysu
ZwS3Pcpvoj8etXfzGDzSj2ev12LHMmHvroLozJ6BZUW8JT+m2+B7xBv+Q8HA7nbh2YgPFgb+fk0+
kS0pJLdW7WtMsZCTn4HPzhVF96p85TjAAT8znWBqdM5OySeOy2pdBBvD2pIXRgJbnaG3wNgL4KHX
VjWxCChQ6Kg5K3XHTox1A0m8d39GbbEbP0OiEh9+et22m5DKnyd83m7NxXBv1XvPeSSq6J9w7Xd/
sM7/T0ESXBkXXfu3vwgXnjv7wikkteH7b39BeKLbOtsJ0rCQphq2/acg9aoeVZKZBkZNnRgXJCub
9Jd2KvfpZ38MH6CcZugWtnpwRx7flO9oKzpn92b+4ghhX4tGL1vYLpP0jS1phTkfRbZwUpNwF7mH
oLiD2akqGKq+qe00wtFXBOSYO4Hk7xWiCcrAl/kXdL9tvs3foHDc4AHdVy/DffKQP1UvHR2HtfCb
n8kRYu1r9mFhcNkNl+zItR8dps4Bi7F+b+4mJhI7557FDK3BHtkMdmrk0/j2TYxN004Qt+VzdhBl
56MsnS3cUd2LcwOGeaSbfZYDSS3bn83wLZ/yMzje6BfGBAwNzi8cUEvc34kqzQeY9pZ8IobUv+lb
I39VjwwWnmo+dKw2sIp5hrMaXoOGrB8p2QHDbHC27zlkO8aPD4jN6h9ILNxLub1glMCrS2844/07
Iol6c2I22fvsE63+Vrs3X6Bgbr1N+HP+lBi7zV38lC2cRvHqmpv43B/0PfmdF3yh1ntbrbFPbbDe
d/dgABE85z9KyCK4XlA2bZA7Y47kPHVwA3wmm3V8KGxwrSvOsOl2QQA8mfr6J2Cy2NmwO/C7dezv
gVkC+2SCHWEgPPWL8eKETwGc+sZ4YFhpROx0zrTIoYsv9AYOW2R8l8lnl+Fr9R4iw4E/Mdyad8Z3
nh/q/fhBCc5L5QK+s4/123Ty3qgrd+zctuzN9xqOIX8BLVze7HeUhChEN8dk527+zZGv/6sDXwrd
sKQjPU9YPP/18RCjGfvbX4z/AGTfougS6iLc4YJnKfKXNYbD69nxXsWiMF3F0Lresc2gbMJo9Iwj
qV2I34tW+d+8GIIQ/ttZaFgWimfdIvvgz2ehnXSjbLxBXWJBr5B/nX6Iis3EWwSiDYcN1w8fnx1R
lNRV4W3V3YYMcLFZPuMfiW+vL+f/5138u7wLz+aD+Z/jLv5vk34U7Uf7XxIvrt/z98AL1/urtGzL
YVu0RFcwxv7LfwZeeNZfpSE9KYXl2Ky3Hsfb3yMvTPlX1mGDbbNnmrZnLt/Vln0X/e0vpvlX3UD4
77n8t+eyG//fRF4IauH/eqAZBj9ON3XbMVjrLVv+6aivyYWyKtFbBztz0VfnlueHOdCH2H7JLCc+
9CION0paxHlvHazGJpEIEjq7gwoCfGobU6JNj67M31ovi3w5u2yOiEwj4DF89gzzpsxVfECoh9zb
xBkUxRkCj5teR62ciHzwk4Dh5NA7P8IpwVLDKhWBzqroA7JZwzhnO/ONH7kJg+2cIpKNtb0VwkRM
FZjrKjU+3RE6ld6e9QJzZpTrGAJoNTLyBXRVl86vdDDlYxurtUL8Lsjquc3sYJ+1HbirHnM/4iic
7KNu74hUAgLCjkzqUt84U3RnFZ4AkkKcYP5+aKromQk/vJvanYBb0HMbZuuSu+V8l9C99/FT6D6F
jVTdWXOBm+gOfZiyTD3cV8cpTpNDjKvgbmaeECsPWKNIRgCFtx6TtG2X0P/z9Jzrm7XA2vNgRHVZ
/ixs52fgmNmubspXbxL5KldFcVLzaZoXz2pZ6GuE+sHqYgytOpT9sfICcYqaFjQE2hCRcB1E2qNy
8Uhbz/SLPPrhzXWyQVdhbSekiXysxEzN6leQjbddE9xlCS3oWkfpaA3sReMBBzJtg33ax3C+Fbqu
WvduyWth99wi1u2hVwwWfagyjTddgek7SAM8O1hvpayBlyFhqjU8W96g70pl39gGxOU63CWeS8eY
fieVSs4OlG2o2Yxop1PaxHpRSx/5+0SzwHuqbC5PddM0u3gJsZNVsp9V8V5C8i3b5uC01XvjcgGu
c29GRwnPAtXTDJe3iQ+T115EWB8JI7fWEoeKP+vFe63tPewCz7BhHcSWqE6/koVpE40PoH4KAof2
fQFHK7HH94jaaJ2hLlQ5iLVch4Lbh4dJQt3tJMrvxkZH0QzppvOMb62On2HS04d8ajIXPUCGxs40
nA9rTN4slxA22fPp1nb54QzACkOFOSVwQUPFmubsc7ROeQkuButWcEKpnlLeQj2V5FB3QC3G2nrT
q/jnLBoaFSUxkmZlbRXW/o6c3gzJMTPfATcMmm+Vhx+DCO1DGtxpSUjCSz69JqbYi1zuENP4qka9
j8PJeyABam9qP+050h/a0f4aGBPs0iLcJwWiiYic4RTVGW+ouG+V+5hFg7l5KRO3QpevAad1Yfvp
mQK3IrHPmWtS+4zWi33NqQscuslpsBRIhYTNQ0CcuNHiyrRc1g/QmrUw34nQTDZDoKx16cmtUUEO
MFKyNG00mvXCnigeSqkgNs+D3A19/BKh+i4kbM6REzoS2UulQ4uFfxw13SlEL+NVsOH0jUIiyt9U
Kng5sfuQcMYxeDzbsbgEjYOx3h6AJHgI9McBtECmmp0AeKy52mHI4MNq3sZa6KC0L/ejhfNpRH0m
ZsRUkZ5/iYFtz5Tnd1hI3M2UxU+hFg1oSNVN6OGczQsD43yN2cIYUiqIQv3SzHnE7kwYeA9mbDY2
ptYkRzx7720WRReraQ7BWy1HxZA9kkcLcr/Zxf0+HifYIZ39i8hZtpLZGJzCB7cKaAQGtfZoiaMj
nO+sIOMzTxIwHnnGqdPl6zK0oo0eoqj29OFAsu6RnhmoKi98vQ6IuQZwmFsunhGikLGCOm/M9R7Q
JejLSakOFYrsRAXmTeJqBX9N0/omB6g5jDeh6BheVJC7BXlre1xVBpEUTFvkgKVOWPG4yuPxXU3w
kHSCqLGwfVrxTWMDnrTBg4YAPmdciH6JC2uLRN2gSAXKOKM/7JNbM6VimlJGszJsG+K2E23vAuE1
Wt3DLAc9gVMF9F8YUzpq8bmDUsuADZJqxoyHjI/RWajDtLNC907E9BTmDOWZlwqQzhlTxKqHikEk
1KlX4YPoUCi1iKC3BE6uddsfKu1m0ie8rXTWFsfZOqwM2gV5hUUMx8JutDkyyvGcB+0Npk6xmXGI
Qb1nvDeaCfwutGqGh5nKqFBpGVGJIxvlx7ar85fAJl1HgEvtohaEWQC7dhykpEghDKJEIjtFSEFF
LrSP0cjEnvhdLrGUcOQ0FbfDWL3FsYM4XnWXsS7rzdiOr1qf6YeRYqor2nXmIhYq4TdGaDcw45HA
bDOIwH50SzvEOrEYsCgXJqoXoXY2wtI17W8Y/KuyoYmN8o+eUjMSuWDC+CrDl1pqKD2GBhmXnUMz
tLHtJEEJyHJCBJP2F4Y95k7RG/WVRFIuwvSjitVzwuD7ZXb3reW5fm+CthaoZk0oZ2HS7zGSWduO
5FGOGeINe3gYY31bDHO2sb1jaLa1bxXMVyC/hL2Mj4ELobjgJq3ivYpV7I+G9zJI8D2wGsNlmI6n
RmdGwKhxOJPIzEvtQz7ZGU6iMCHORSy7DiK33WAH/FYBtyUCjqDqFwZ74FsCjxnszBdWswZYKc2R
74ljkU6PaSHg1fAaNRaSFeHO/4+9M1muVNmy7RdxzcEpu9p1pSoUEQp1sCipaxwHvj4HRJyrk8ee
5cvMdnYw0N6SdgGO+1pzjmkck8HeDkbf3tyGiKQsnJ6mwn2LGvxF7ahPlKyRxkYaDRWctZYE8bDl
QsatczBrFd/ClKrIVPTXzoGdIapjXYbJVifN16kAbWFdytAzKZjYvwJJO8ec9lUcdx/jpj3XLLNE
PtLt0QGezYQ8d0VrwpqH/Aawuoy4+JxR3kKormaiiLNi1uRXfKCJCo5iDqktsPp0bDynFekeGiw/
4sRwzAm0IE8cXfv06DyoiRMvM5s3LEpgBTQ3aJKBcUiVepu2C4qhGPn2s+RgccLpULWMLfa3lgtx
mwv1OuBH2Ux5fXAVK9v51RP9Gz3z4ipC/7Fi9nbJC/jCGgH+xcmCN6wANVlhsJG4Nb6khhFsvOWu
raKwOflCBIghoGyG9rDzIqIRJNL42ZDiENs1QNUx5ZkvxAnGWOJ/Wk3WcTN0UMt1p1BTMyApe9vV
3EkJUxOMRwxWXdKlR0/MJ98OiIYIUK3nzAQTe/o8JbLZel0PiWKGZ0Z3xgB/Po5MdJaKR2+d0tbg
9FBQ1sMY6bcVm9EmaMbTrB3irfoY0WsVnnwP+H41z0vFkbGLWSCuIf+EPHfYZJPBKSpZfdMG2wZD
oq51B1qtd0wicWIoilEYHFVAjaqQNdAIGX/NM9bgGba4fPbvuS9R8qok4HTP7TkjOUHzMvxskU0/
q5dhJCQg7DR0eRpQcUonqcTtYUfWq+M1JIQAp/B9DGPrnAsL03bSPh912nHWhufOwGJEfJOJ8/lY
+O61ll560i63wEkAQsDWRR8Qha1pUidLHZlshUJJEUIGC+OHQA/orpeOSt5QQMzrYx+2z3ECa8aZ
TVxUHdhfvoSWzEZlys+d6ifsINjv0jLMEW26TCU09YMBYYBWwQDLzDkQCWhRBqeVV4xusJtIITi5
9pKB9ZozdzkMKVkx1tgON2/23ky6oSqMCBYpo2/JrGCBhR2+Nh+7ZwY2FofzZVIR4CCWHIuP4BdC
ORr5JWmpnmRQnrTn4gqLl2mbzXSTqSYB5F/w18p7/UvL+uuEVhepyK2wgLUnOWbmWMnXBoqYyuBy
IQ06I5XvGNz8PVNE/9xUwabH/d2mKG91TbicSW15UMTp6Xh+9gjvBabbIqf2KEN340s2UK0aaxjZ
Tk8yUTv6klUH6c6tGGBaoS3oKoZ3x0g/0J5wtmnf01ntmYIXVvo1EeIBzQzTTZLfMi9ABxJ44Bcb
AFcnUjg8iptCIaw3Sq4TiIS+JnGY1ISq+DHHsEycofbuXN+/sHIVLxM5EDgtEHaCYau678yV3pjp
lSO0zKqy1Y6gR/AdSAPbSXW7foSwYEUmYn8oI3QTmk1MejyWL2T67oAliqyOYoCGx7IFr8Z0jSaB
Ul25N0XcMwr68PvsUj2buOcoryRyJS1cNDL7vPcN4ogpR8t9Fg/e3jcleJoYXX2R9w82jkl8KD5D
HBawjGJzxgV4aqX1ECsHokbaf/bjGMHGkL4VHRXp1Khvcg4RezZ4nhynpEWt9IViS/CkpvSGs1yd
RtgM1Dv1F6F0spHtfGxr+YuMyA94VUnCMm9+jMB1CFApphXpZpl4iLq9SDB722F3LV2w71ErfTo+
ICSm9hom4cnIRIKTTH6KvJoyqNLVwc0pYnMPnVmFkWl3ca2HYZG3o0w6y3IkWqzF6oXGdRs5xndZ
HUTPVLbsBhTaWUHWLifyHtX+tgUphNfvW6qpwFMLIJ2k4g7nSOYkLHYIqPfieG+J6EzjgcV8D+jQ
z5E2IfReAK+cYpYJlQHPLIkgEV5U3Dlw1Shh2gVcDm6nv3zfu487b5+acUBPA4ZnPQVfEhvjoQj7
DyQ6P4uSNIsU2r8d2Js0+uiVfHMZBkXiyAc8UKxNYDViXNoEM2ghzw3dbVRPd5aov5oZ1iw3yYI9
dsgta2xM/bayIcZlL4E3XIMEgnGl7BcjiPFQtNMe97StxEuaSpzGWCwRe1f72IwvsAqgIxaQfRD1
fMIQA9hm6gkpSpxvRud8rAlN3HbWa+AUaMvSlvse0ygJlj82cWJr8AAm6b37JnO3Q+4CMabAr7pJ
3sUwR2VmQhSsvvQdPOoqgedg6TedxNWlYihISt8/QCP4gPR3kwu7foEWPwgrgVjtSqYIj6KjxzfM
eA5h5Y8Owt0Ap/KmSr8j1vmc+o1zpaB4A1WAtfzNHM1fgdG+RQqSZi8Www1+RCovd1and1YhrQ0S
/WtAIPPGcLiGY02oAq8RZCzhOzMqdkoQ4SnqHsvsTfdTfrU09eNZp/Qn9A9V/rLQVGwrTcNGLOED
zuKG0drZjUazGV273M6hHrZz7+1LdzQBpmLv66p7z9XhU0jAU+yN7TmzYPkhOLszlH8TCbFydmrs
CoPURcf3n3ME8keFMKroWVX6jWB5Oil9RKwIwR+0qe3g2FbUqLq43FM7fbE0Lg6wIp8Lb18ZWYgx
gcEFtf0tg5lx7JnxuCm4xgE3xbaN/PCuJbEvXOYlUci6SeZwoxzDPvT+hLBrFJ/qIfjYSq40t//k
NmB8pWt91xXmb5eK+WQ3V6QbwGGAqdxcqlqYVWHVFC8DAj2Nk+NODIprs0g/jDGYyTKmLLNJ8+hD
jnqTtdh06xtKQ4hwEI8IYT2jaHjNLNE9mzFi7LTUX2e8R11ag3WQr64cN7c+6D8kc/wySx9kW8cA
ltj1bxlup/iu/6bITYsfmfKrk5EQHNLgY67bntvOsjFd/+ByzR3Wo3xpaTdm2R98O3y0SFuaCk+c
wiWgx8pnYx8q8TAkAvFygQOisM1TuKgOnMlHjLXu4nI4EMbDrMtEi9dm6rguJv3WJqYqQt4bu93w
FKMcmhr9q5REfMam2+6wVz52nvVJdW20rf2hPEqWd+YwLDgp5XzXxqMbOwqtfn1qcmRZQ+eUl449
VNpuS4kDgbpMQp9XhlTeaOBM9lH73SWM1TVAH6UOpgHfhAzMAIEvDxmEaWUPy+WKdS2DeADADiah
EPpRht7N0C5zyImMiSSqT6KH/KPMhCUdZL+un8DZVhBGut0g8v7ZcJrvDEWL+8S92T7EMp2/uVrf
V5Ght5UBUjmL7oFCYDD8iLIvO8yJImyHXA1S0AFL+Vj8A9IhhXhLTIZ2DNAAGHOfkr5vPeeBjyLC
q79we7iYoj83KWKLIp0RgTjOFUEvMzojsw9tbQYIE/37rHe/BLX1WgcF9sya/hFabzUGcAKqS1IV
EJRdk6iJJpruugE4Bz4TCmA1Qmx3m3HSikcVtDcT3wMqIc+kPhvSVTDru7rp7r1JyKOTY6ox4J7W
T4Nj0Kzue8K7vYGGJ71nnId3uiiys9bqlCcp4kjgpSXa9lVB4TeEd0Z5dqGccG+D1MTPCWtzsGvM
qwDLR0UIGkSEGnXKXxvMGIT6Lk9Zf+bEIQ0sCYPGX6Jw9VjQnvKN73WRW9CPooeOU+mwHoVN8bEr
8Ngildo0HebYOce1s2rW3UUBYQvfYpCBsrW0/Kskk+f+LEYCk0sQmEauF2t+8yqXWGG9NvWZQ9bn
IV+ynGyEUusrN8ZZH5KZtd/smYgTl5faD4vt3NMxuaSRBNiRvVX2/NSmTPl9B+zRuinWAOf3Y5Mv
SqRufHqX1U/liPJkPU4twICNPFWsjHoJbqKJtu2ijUlXm+Ywuh591vYWdYsaZvURsNqErOl/Xi9G
6VHRsob2uOrz1z9pRtFff3353zJLKJBGfqEuDf8kX4Km13fseAvEaf0c1uMyDloCX6ZnR6pvwQD4
M6Z8oju+XUeRpBc3CdkmatRkNNtMp1iPYddFn8NiDNWFjcRXJ1mPlRGh0vpK11FkPayw9278Zd20
+hfWl97K/LXhbsUtRnXnAJY6sh8bhordH8uw2vkew2+sNNNGS5HtENpYO1L6iGNRYIUdF7m8EZAT
0JTBM52K8jxM9jGuq+HAHIwxAT93fYxTGBOLCWLCEnWQbtdqoFTiIpLQvpgtqN1hjDWUikyfRdQT
y9B6KADmCcVRvOhy1v8zRyTxOTmwZrAHsLgMrzs7htxURmehF7Jps1JcnOrjMsNYx98sJkM8KLv7
flq/QuQQdhMwG81iggRSNuveulnPOIF0ZhZjQQBUzGlmRRSYfZEff18q6/WybCx3YsCsPfIWFuWS
qn3MnLhngUXwy3d+1HlbvPeKM5/si7IrCYpWkolesrOz6oTpEclJ7fwsImWdi9y596kU7MUirVk3
0msrwGVc8t6idJJ143POy9HDItFSNwq7iHo3o81i+ED0dsfiCpN0Hh6yRbEDq4DAn55Vz3oxrpt6
OZ/XvXiJ8O7RZRhtmS0eVHCWUYMGZ93MiwXlO2wT7rIoz+U5qkd5Vu5HUab9af0erEVD9PsboZrj
W8Z3A7jYYXCTb40OwK5m2N47G5+dE6UwdcT8cbQcKINJ8TAZvryJZdMk8V4Z1rTvuviTcFjSjf70
5zGUUgcndf0TGjnnmofWgNlS7PyaBVNBReLq+lS68sQ9rE8o9dhdLAi962Nmoa+dG/7SNo40ic/Y
bvV0ENnQ31k6gqgcFe1wkFxoRGmUxT2e2OOQB92xoxpqDm3FABU68a1xqEE4I4ZOnS3vCkYs1asP
1Bao4LZMkqzlRYuWHldtzAMUDIF9emRZagwcGjbhDpPi9ijVtffsy9CVqN+KmwpIi2ToL2/h9AsV
VHx1rY4aEgU3oo4mMJRtevQjV+zTntWz1hPOOE5x88aQad2GloBmy6ehYGf5NcYrdFQQczbWsBAm
YcN7vvGliUhCUsgfjKq4+CEOWGCXBEnUowNOoENCMBZv9US1xxH5q2pmjdOOk8HU/vekLR6LjGyI
qRvSg2qYYxMK4NcEarrJ1XSs+oKnig9zqp2ta3aQeJp44UahZgVkKovL+8YbEZsjZDO3ZXi1Bg+k
rB88UbgVKAymJr+Q4ofjYe6Zg0T4KhNudaBMts6EcM/vkOute/h4YY1b7lGIHIvy7Oe/N55PkTNw
mJwp7+c4gUaKnWKXBGDaqoksbdOW5nnda5bDde/9gbirrfMITmaT0THdrA+IGLmwVTvF9v15619Z
n2ybyaeO+vq+EcjZBttCzlalYHnX3cAzDZwUwHkMR8Pj36w/fd+0uvJ+/1KJY/uuckDXmYNkijZ6
57KH7+PPy52EOvk5CoWPc4/EYV2IYxuSi8qMcOo4OXUjcCm3pMYNkD3MAYV/gWZShzBugYzA6ZA7
bgV8LwyPkTTOghvnqWZUXcWnwKQWgZR2CafP9MWcIKWmZCp3BZNJM9Qn22Jc642s2juMAnfSMb87
seDy7j4nff6T6sqmcvtXWeFKk6A3VNW9JBlr3Az0jIYYhZ9goVFD3yx6dV+G8Y+8xnE/enm8kbqm
9QYkvoNWv9QwzzLL30x9SyG0OBmVtMFtUStZ+fdRkC8r+cjytvseePS8MVMGIxkJwas9URjHQYYM
3Z4+cssmcCzoCZvVVLqq9oPn0/jy3ZTKSb/w0wghqWysOslLLHDbU8zARqn83VgVn/MO7oS0qDxK
xU2WEc+JCbbpaj4Fh3JbmT76XXwOc6TjTRa/DMVbUgw+49qDnAyCp0SBeN4AA1KEH8N+udgrMrry
HeNgTTjwSHUICWUP/81M0ZO3HhhWn7K22bpc9SFySivvL0tZdpn1S1n/8haCkoVis0kf5WQTS+Vx
K53z/ht3Br33rYfcGM/08R/HajzoNH5tJnpsQf7S0zjlxKKdhWJJly+tBx01TPDEzhVnACPlIQhG
946lQ7ORWINm/hjENSpKLZ8RjrSurqgYkyhAuHxnXzwGRSSUDuyvuxleSYHT4Ji/dPhutoO0HtGZ
4wCCSd+ywN1YDbxgMYsb5pUvPYb1NGl2VVOcRpIg6iL5CsbpzivifVU293lFN8d4NCyIT/RJ3IC0
E2xICkZbH5b3LoQFMwHoMAY/Bq+8b0I89/GQfEW4sRvVbpX6uslTiL9xk3VyF1RYVGtTXoyghToF
Jy6Gca+2VCO2yh8OJiW/KjXu7KDeObZ1pRCI+NUXNx0OB6WZfkqBx6i4Uj63rfE+J8lyOOKK+giF
7ftYzze/JHVCEy1lRZ9a1/xgYkWHFdnK+6zAN0X978OIYpjFDVkZI67wyXDHreNKDMowFy9c7eZl
3Vs3SkbWZfIZS3HcvNWzCWpyEaNn9rwENhSfLSdEu+6CpR8DxO4BMEc8bwB68CFxjSMH9Lv0SSFT
9Jm9jVPQnkXJZY+sSS+TM46Rx5IDWjHr1hbpD9lIWFtKhVFp1I2pw8iro0x+iZl73OX9ZLEUog+3
rDOpVfBl9lRLyZphY8XIOeOaaCPD6uB8RN69MkAVSKs5k/Xans2AdWzilj4FBaaF68bzPHjWc7uv
1wDbVVo9+bKeN934zZ0h/OcFi5hV4j0M9dEPcZjGdbjICcjWtgEdYvtmOTI+IB3Lz6sg3FyWMDAn
FhO7GOBBUWreFA1ieAs2UJpyrZQxoSaNTeSdV3INZ2Y7ng1X8MXToCPfwll4VZB8iywg0cPRcKyh
P+DKEBBPC1efo2VTsOQ5ize5zLf72fjgl7yT0lhueeuT2oKGQUzEUGylfNSx15xZrAEjXHfHtA5J
p9+ZGTi1zo8+W7rn7RRJu6A/1jf1e/a4kCoUqgwjBzJ5GSMme5YqKMUvM1TZke872BV0iPfjEgKt
0OBag17T7X3/9+nyQmjs0elmbEGFfy4y29+4DbFnWIXb8/qzdW/dGFZ1rbj0mR8F45mpinccvXgX
5vMXaXdE5enyk7MIzbkXkNCSU2SqSo8mXUWUV6nUq+hg98hhaRYy/XUVXg1KgchYPQIIpoTQw841
uRstm2gezi64m0NJbfi8bhxiGfwQ+0O/vsNuroi2Y8pDJSAlRjaCfGaYKRGktfyYY0Ewd2M+gr/w
qnZbt0sAmRqwOi1zbdadLDcSgO9dx4jKLj/MO7cHkxh8+D+xXtkn/fT/EetZlu8G/5Va7/7nt/Zr
l339u1rvzy/9kesFzr/korp0bCqhwkFm9W+5ninsf6GSYzz0fNOTi/DuL7mejSZPSAsHrgwgKtmS
h/7I9WzxP5HnmZbHP/zPOlDbEQ6TuAAxtotn/R/yPNyPhpjCeLiWg92PQNzhSNxWUwvNgr/bW/6X
P4tS/krgJ4yO71aZ/9efbu3Y2FcRKCTyJ2XBtGT5/1XjMltcf5OlCvBe3GRTXZzaMH8Kc8pPecDw
56EtaJgjZQwIL7H+VPmVdSpn0iWR5pHnaZpfKAGf+FtLhEmuzmXZfmae4NFGqOmo2/h6jXIHTmx0
gPRIVw3E1493sxzmAzq6l9CPX2tFe6bFONmTXdkDNi+6Rj06NSuXtsLzrNtqOoflQPLl8Imscshw
rXsL0pY7epA6eG9ov8kWxXSIkKquxA5cAiytKSJJvfjkBe5XrdE12iGxq4pxtWbdfnZAkm0yy/hS
uLT2C8RfJ4Vne1Lyh0lsV0FxAl4uuWaS6bI9IrUTUXULDMgZWWVjgKaI8SCqcABECBXAZSJmTyk3
CrNztjg0U19t0Kw11IvLT1ZK9KDrqJNtDCwh4bpHuvyQCSrtSgVYXTMENLiqY58+Ry3zTxFf1M7z
uWmH6Emk9lGQDNnWPBqAxxzD2Ze6vCeoPLgLaGeXyZgfygmplw722Kxwd6R2vp+d6Oo5/qcgKgJm
1z7duvaldN0ffRRQWhSiv02JGJF75Y9t3MR4CPdzUepdK4PPQ2p+mN3K2dt2fei84mmufVqmYN9t
IyPPK0Kj0yoosEGLcd2gQT9mxs1P5Uk2GRP8QCJDa6adHjkPEtN+o+yFDV/DbMrdTwKyAdM14QJt
bXuagjQ8MFdtUFKiOkOyVJoovASEPkL5UpubalYHLFUW8AuSibrEDh18xe3Om6+h0YcTk66aRbMp
vlfDQG/J+Wp4MR1GQR4AmpI7KJ7N1R/yYmtzQSIEJ1pN5RnfXlU/1FiIt6XPNM43Y9JFXfthHkv3
XDjq4kmK+0UvcRsyCxs0XhiM2Z/KyquPqCebvRoGva9z4+QWErJSQau5QT41O8/jxMIhYr5o5dSs
pUN9R9JLqZsWqLiHChUXWUSwdNhsClekO2FBtI1mYAS5cTRdyqC81HhrNt63vC2+xaRoVjYNvcH2
nkEc/BQCHw38RVXCMXSdqcbZ/bVkcg26l3S9wZpQGDmnbpp/pMNI0FP/ZDO9xlBAHGVGLi9CEcpR
+VtGzowwx29zPnyJx6Y9Ohn4LjR4X32mZvg5IQlK+RHBmrNRmu+Kvg8pjj2T4m+jWX9Yxtc7f7ID
vjTiLobyFjR6XJo4G3+psxjaFodyDOtLHya/3Ay2u1rcVBGGBGZ5OzS1C3wBKlZsIRfc2Uq+WCUa
zKzERkBq5VpW/L3xyE8t7M9JQXZwmliPaes+Zb0RoEeO4XZ25Jqayhdn1zqkoZE8etlw0Gi8QdKL
y5wExJpEEEYqrgkvHeF9w/Bg0nFLZfbSF3h7ubqgl+0ZAFilPhtEUEiyVQrLtC+NsZNz8pkJLrWj
nljQtNE5C+gcFUzebhMmIwQoOFKTpZICIU0pNfNefrCKsW+yGO/HJOTUsBqqK/Ym6keon8jfUMJ4
hHPLBKj4x8mgfUwPWW6TwLlFnv/Na4S+tg7sxSw9ihDOGlWsZ4AaLKJyVMV00naOmskflw+05lBl
DO68Q4dNu8RhimbP3fSUDLp8AD0JPokEb7r9yIu/oOo9FzUt98iYpjtRoLbpJ5TJdq3B6YYgrMH/
mfPPunCO7gCHlKJCubNs+61GBdupG7HzMErltrYzZCZTCBOoIFQXh5rZYm9rEdZYmkUAkNniXrbJ
s+lS22euDnW/BQg+k+9sk28016aF4hBwbx4msKgRidJfCh4JjQ8HIzrncLHuelkw87aRYxrwQOOx
IL1GsfaNkeLNMb4khal+SsP9cmmNs9LXnLbpLkt/WAX9MQeU1UwT2nRLikKERTd6eGVA4qfpAPbY
vFZx9aPGtc7N4ErLkeprzKAL8+spoH+EMeYapIR/tPpXYjEXLIv2Z+xSL+9Dza2y/zWFkzoD2HtJ
+64+DoRSVWY073u3/5WOPSRn39/2vmdfE6d+hcS8yzxKRL2RqK3rwgMD3zgiu/F/zX0hWW04qCOH
6NQRTAKF/65AerLQmvl0c+dBeIZ7L6l/b6Yxrm6xbX7To/XcTiSlsIo7xaBDrkO4xzjZ3QVobM3e
NtHByQGVZsBQm0yPFPE+NqI0wHkEXDvpIrcg4mCCB3vngvScdEjTs7oD/MaFrLdQdsdd1WP1D4uf
QVJ22wxqxeBZeNlnRIk0SHalP37pNQJ0CN9fwyZkFcLfjjz1izYXuDE7uUKUm69zlyC2++QjLDlz
A/Jssmc8kZMwPbm/nHxEDCKh0A4k/4WIKSmbeM/8yUOjoHsQTgCQQEDXMK0IzFRjXAeFMqDGXtkU
cQCZAmkdyE2ejJ61aaaL3z/rmlkGknO0oWQuFnmQ08qjGtoo4nGSarhXyM1BBZs/myHYBTa0S+3W
rwVC682Qlr8gCW1QYjWHnindZsaNjkQH4kzX0WAqBn2ZEoqVrdfc2cAYmV20QBtoX2cduaN+0wEK
Z2CLiuSSRJWxB4fDki2hy0/alsyGR+aRlLfHmPiCEvaLZDiGl6GPvT9+DXsspOj/0H9J/TM6G2bl
Hbsyo7U/G1+sNMV02HnqwlwBf1pu19zs6ftTuei3MOgq0tibb2a+TPH8/hgabnY1RHGB3vow9Vjq
ZlkEtHtwT7iw6tRiJ7GBFk9RQYb1WBwmoNMbShSIjDJsgr5db8VEKSyXVBr4/FIM3c1PpRgwMD/7
yIAgnDGWEQY0mfF940hOlAa4jC2N9NB7RXXrYxJVTeLblUsknBgpRAyy+OlNMruOBHGlPe6/5EfJ
N9nM1sT8qtAnb4JionOoGv4YTlftgdL0nahGOkXUtGtYu6lBMQhBkrJN5O1S0MmI15in6NnelFPX
7AkKsLadpuzS25SnnFE8GR3VRSRi/Z4KTIsALX4u6za7OkZt7aHxM5V11Y1zgDlITmKpyHZNFHJ6
lsMPr8t+zKn41rUehFkoRrU9MmVW6q2JZ3Tlyoc0mpZogrm/7xxn+ghVID0CNxhvbShfglnX26oi
PZH6nBMOP+wx2EGBLLYM6siQcjbthDkwsIg1TYBdSPXd6iPnIfCSXUEj9uDWxktR+PWTk26S0DnB
uqGhV4ISjAL/1lRJtU1NbuRzVJOj6eM7mWWkrp03LvA+wl47DyhgkxiXfJo3ca6LBwTO6Io9Gg+T
jotNCzQbQ7IxvBgEWVdtew/eCsK4tKujQA9EQXNjiRCBTowioA/75D6tADrMJCRsPJgpZ9coho2o
Kc3HcBupjjOzkW5M7GeJM9yki3QVaTQQltb8BE7cXLpUNpd1T1n6QTqCZD5jZNroaaAfnp6YLTjg
KCr92cALc9DZdLUd5dzHHhc2GSfHKZ0UNm4qN6mf4zUWYF2YpN+PRSZPnr9M2z3Ecawc66NVkZ1h
ROFtMtW4TYeaUHUnRVo/hUduFNe283pwPVNy7ML5aUqH8DhmId5f4Z0RlNEtG5uZRrL3nA9I4gMY
xacwbcSnwpePKdTW0Zz6XWZF8c5KgZ6bDb0KIS+qHlMKm/6tYCBRZnXtqlk8jqgVpTnFVyXdLz3s
gzuBDuyYjRU4ldm/FHXzwQGWM4vSwxDy3Al/pmo6J7tmLpq9XxbhLqB0eYDLg4hNhN5e+3NKyw0B
BeoiXD52uC+JMrNyYX7uLewbLXFLQ6Hv4dBUqA2vEWyizewzOaWuyjxh2cw6/rP5x8/8LP+eRMw4
QvQAZ6Qh3BbRNOHeN5b+6/pTUXtbOL/6WEM7PbtjSF82L4k7eT8eClrarrWsHyyifYdianZlGf1K
xcxybV7ayeumKiJaDJJWdtTIr0kvARdDdKSa1VBcCwLwt3fGUqj6fdw3XyOgjgQVUPYy4ZMt7Yl8
PMI6RqNLgW19YN0skmFjAKas7DEeLgzkztFJiQMayb3YrNqbYi0grrtDEfmwcrrPa0MZSG55ft/o
pRC3Hk6G8dTYtHhUF5Ihv1APcQgRpL50d9eNYGBnAeId3n/0+x+0DX01rFzbtTe6/rUQyk+Ggf+v
hum6F9hkF1hiOqz98rUvzlwrBI+4tMjbIJpPkXktqpyrIV5rBytkZN1du/lNBu5+io2HVWrAwgMJ
Ut+N7mGkfpAtFa9AhYukGSM2PAxCtE2w+az4BeuNJqr7cxU6BH4vmpDY5KNfN8byDt1r1jgxaWEz
M0ZqhftsKSgGy1e17o2FxEqDD19y1z6vIgm5NJDXvVo4aAnt0XtVjOC7VdXgLpqMqiYQhPQlqMxh
II7cFwB4L3XjrMz5gtdja6FjMD+Z8Udh0VgKyn3jENu17ME3VEeH5phaKtHdsln3YOjR3rFQCC9P
DYG79QUBk6b8c/KtewltFU7QEYiemYIHW882cCmBuVvfOF/SciKS+pqCDN0lyzvul1NNBc5YH3WR
A/Mw3cM/tAK1XTdnDTNNi6g8rPIBWPlwY1mG0pD/6KwEk1U5sApqzH/LB0q7Rrsv1Q8HxD/J6T0p
7wirqcsgdQA8H/+1uxxPEP23WYA3Qi2wvmDlB3bL7nq8btbD2UBM67RlUF5VwTJ8VX+IWV1ZxOET
XHRlBkuGXRwWr3HsUk9ul3ewvqv1vYzPqjKzcyPTgu/ktwBiqbSvsqHUAgHhIuZpmrn7rb1ok4BU
c99OGUqsZ8fWEMbUwrdJkS6xDmCTcaGQCpGSRrpoQ9YN1/SfvcldFCLvx+vDYv1hMGToQSbWyP/+
PWwRYv7NWOyVVbSv//hrcyeLUyd+jvUSr9XYnHe/d5F85Izi5EquPwQ2hUoM4djmb88clqy1cdms
e+sTh5H7MNUbrJGCU8JK1a52yBxej0TASbPuBbJ9bVTv7dajNqPUhg2MVBY90yCvjTLZphU5EJLp
7O/fcJa9fxyS/3MIXEYV7bNIvXv/81ICqcwW79j62a4fa+AjfVkP183a130//MdT4gpU6FAyomOR
hqazbGRlEspnRC24YAqeLLNtmpgxg+doNvT7V/VSt0hBPEdxZq67zWTdEi9198H4WE2kJviLyChc
B6dgOb0gNvN9UsYF1gGI766vnoz120Ruysn3vjsvA53fspJO4gE/8jJIcgtnWwWlfczo62aK70K6
gw8RS3zm1lef31/+epgsz1j31k1cN19mreTOWsYjY4HKDAxZtFL+fRzqiY6ZMg6/387y9ta9kvFz
HKyEKDaz3Vro83+/4fVBp2tHImjbcqujiRXeRO1vGV+4gOL2uO6OQLk21LT7zdpuKOCQwtplGF4P
x6j9qxvR519pog2nwYbZtG4kd33GpuVYm8B7MSP+4yRcDt1IkQS4nNEO9be9qe3Hv53f6y7Ffbxh
2sVwtzyvlnF2yE0TuRlHv0/09cxGt36PGFfu/3byr895/x+NWWNWKGpE4Mv/TeKI66kcmcEmNuaZ
9QWuv9K5S/IY6rj6zhfgyNKVerqiSFc8aby0Af9xuD4gMzKk/q8j89/pyNAzAbLxX+AT8n+2Y37/
xp9ujGkF/wq8pavje8Dj8ZX81Y0xPetfti1MEViOFVjB0qf5w07wzH9J2+fpnu07VNYWcsafZozD
Q44IeFRKD66YtP8nzRnp/WdgyPJ6wCk4tgluizfqy3+QcnxvwPWrhP1z7vpf7ThF13h2kvtBkTAT
tOb8NUHokJl9+gOYJXo3rke0oGT1mB7xXxWxswgLx6coJjxZKfLwAsepPrTt0D2pxKI1kNcf1k1E
OBUKusI5xNFUf4ia2r4px3/0PAS5m35Y2JCZGLBF8hvcg6czs87ubp6jfOPXeb2XJEjc5vou7PLq
9r7x6qHCpNLTSpkSLHadJmzl/eF1b33OujcMnnGlzPH+49IKP7Veofb2onzu4sZ8zYmMcZpW/TQz
7FQmnPKpHcvtMDrufxB2XsttI9safiJUIYdbUUwCs7JvULblQc4ZT38+NL1NWzNn5sJd6NUNkBZJ
oHutPxwSP04eYllL13CSw0ddRlaxtFQofBMgxEzOK5hTXrnXG6/YeLn3fAuJuGhuMXCH5Mnhh4q4
FJr1rm/P3O5MUD5lMbjZ3NSxP7iiyzct2ThV+rc4wr4zVLpISv6MzBbNtZ8PMWPiQqHdb6sEPVpL
zDeuZ2XZgGoOllRWVXcUmur67Pe+T5JBogKV6KkrdS14miDuUjceSfn/7dAL09TVCynZkr6xcGrP
7H5/3dbPR1OPDi2uJ3XkzqNigGSav86Mxl7JCIlib1uV7yGGhGQ5O8g7jm+/YUlAvaZ4d7zCXw+5
srAcxGbJdsKVHkGXK0roLLJKr107avUXRc0XVs9jClBctrG0yl+JaYDDz3C5tAvP1v6300tS0QCy
/WBdWC34yUxSwgfbLk/XLqge/WB6UnmXeiaMfVRNMZuyj6apevxASB90Q4moMGzgo6XkztGYG8dU
3KCdE+S/4m2QeQ+W6rPvYapo2mlyjnoSd3jB9T+vEbAxgeA9pIgPRf0OXbR+17Hi301ph+w+RRhw
KX8MiCm3WI0Nzx3wiHxZWJHl1poerJW6fBW9dtKRMhKHn/uBlDDUJo3l4jRlUQHQSWPPlxBNVqUo
BxkdbIBbkFL3EiMaNIR4MF5EQ154XQEaPmAw0VzaQmncKgvPSFlEH51SH0Y5SL9qBRan6Oz5z2MN
STTMLfWI7cK0hm+Tul7UFy5SrcPayJ3W9eVC6p+DpvUqVsCpBCmLZZ9Uom4MDjk8XRv2zbssUTBS
/hWajySbDL8R4wNxGwg7Jzx9qMMQ/Dx3nohmkreMsgQel4o6ctmUGAUpDmQYiBKi0VU+59ZEyu4W
C72JFLgEUbIdmkulJ+1OtqXrSR70ga0VpsCNsOPcOe2E/j95w7kTRhNaF78dBogN7kansJfw6H6O
9PPMSIWtdqcH3gAtVEFUrpaDg00WUmadvY9a7nus0IJDM8cNXyHu2bo/G3Dp6+u8dvJ+jqe1/KGl
ysPYBYDXGx11jCoZL2Bg5uNr06uY89WjtSjLmGrPPDBZ3B1jr9rlc2jw0wz0XQwv/38nNQFSC58u
6l0vkPvdsfSBi/nIMp9sqgYY7bSwuOldQ3Fbr6Ie/L3oJkqdnWZtmNvcW9yY1bFTCVU9jd/0g9Bm
mPTO2/eR6iyCwUi/410mScn0TYYqei+1aby3R9zfe+PnU+G/J2D+mBckmH5bD5z+LkeHvPkfAAgQ
GLKjqTCT+Gfomvr5IZsDzskpkRk/8GxtNw1/vN2gVcpONeBVrixKM+sybZ4lVWFlnLIVWVJIz9dQ
ZJVLCy10BN599Fv+5kpn5Ft5hD5TzYMiFvhKg9hpFpCSCo29kkbblP28vc2i6FsyGQEb8mpdTP5X
5CKkp6Qrh3MxZmQe6Imm77aJ2aY/O7jB4VcZnpqgl56Mxpg3S067EzOLFA0RkA3VVnQpnt3VZu7A
NrUzzKoNCTvDUVoWiRy9Tkl58oM0+lBkyGFxqzznZqitsjC2VlSDd2kAqbToI/kURrq1rhINUYS6
Q+AZE5Sl6cnZs5JRAAzqAUPZhMoQusHxg9qTPw66Tr9ILQ1IF4B1ANO34xDN3S45pJO/Ez0xzWaF
f58UvPRYW/rlOg2KNszJADT1KbdrfQ2sXALsFVrPOCMczcrH98aHWsi3i2xiWU1gsn0P1dkh/+Yd
ektpoWTBQoAHzvKnic3Dv39pVPVP1AxfGstyFMPSkdUyNdtRPq3MrEjFZK2u/I/ekpX7pKviS+cr
01mjLBSpHW6/HXIsU1OeTHtMKVTVWKFEQ/okF6gwWBnb8d6PBlcrgQVLk45hmBRI+FI6CEWmFDbK
vPPc24A4EjExT3Q/xW7nfhr4p8m3GCtMlfSQBa1KzZZFqBt7iqTSVjFsCBWd3qHUjqZ3oEv622i1
j47W639VPWIRteZ/b4NUAaDga7PBYqw9GLOsa1/JNtXeuR+wREAZeo5eD0XUbIx6rSIte50+TxRx
CgeIPLC13fWRCbkQzuIWEllxdCItwWRYc97svDmOSu79CKVsrXQlZjzOrC7r9PIhUdtpiZx2vai7
lG6TTlDf50OM2o4RZiSgNJknQqOHEi7EWx5zsTWTKzHnBhCyI0WbPk15GizrHPkhyIfx2Y9p5KKR
ibEqqPQ8PmudFJ9tWEgQnq1yIWJini6h+pTaEC5EVzQoHUgPbTS+3UL60KXIBgBD4U9+r1a9uuFV
cPsuYu05xu4MyQHTFY2ulT2gRJR0s/m5fxsQRyJWhy2Wff803FbUlQaVxOyn8xr4Pejw1trXCT2i
nen4P/C8UQ64RhkvVuLgsOiHT8rk94/BmC+R8JAuhSzlu8JBVUFpAuWbaekbz7fVV2tKjVXQIY/Q
+4H8yMPlu5igxkDmDaN+pBhcbvVRl1eFpEmvVWuvqd0r3xwPy3JNdfojxifFjqfPdC8GEpxo4zUw
hXSR6Zq5yL3J32OkEexHU0WlmzTttqfMd2BpHDyWXnMKKYzsS90MHpVccjaRhay6GBRNhx/EWCny
XvRuM0ot5PT5rF/XEDNI+HnXazSRrwMfTtUlng6ANuzYQ1dBHEa5Yj9IMDwQd7gdDqcJKaK1Bedp
WRqt9OJ1wXTPNg5HzsCWXmRNy1iq8jQQo2Y1ACWypccgzqRLnwLDn2eB0C3/S3pV/fNRB8Jv3k46
DgqsikN1Yh7/TYDSC+IhRKQ7+xGrTnfKVaQQ+sirvxVx4HYxtbu7+KCEaUV90+92UWOpz3ab6w9N
JO2CBJnvRagNCDgXGJaLpxvVFAScYdI8hF2WO3B2+nE1WXBpzBh81r/fdefd+G9QRZ23j1ihrjsm
2m3cdO35Sf7b2x8TNK4myjEfUk8pysnylwGrtDaxtTfKou0263FnNzVNf4tkdqxdV7KhYMP8VObp
dvIK/Q12c7gJcxQRRNdr849Eq6uTZlP4sAwfgNB8dpFZKwBNAM3ma5dOfq7lvR4CG+y/hAMZYMxi
axervxEEzHx47TfWz6PYKAtwcsWIyn4OgCgf0XfI8zzqjug6LGojmClxBm9Cb7exbXTYx3ax7YaJ
ZV2baKjR6RD9nno1XFqVgnYKjEo8/XTPX4ZNY7+B8UbQVcUUxMmL6pHf0IeYUPHrvrOgml2mKbG2
Xo43dD049XuCPzyevPFXiGfxKh64xYESUp/BJMurrIY9I3fm7119nAVZNekxtXR/j4NQsBdHoglI
NKLqYreoMfwxEE5++vDvH78QirzpBouPnz2vJvPk0dBP/SwkqWiodThDZH50tV2ZB4PKuw9fZj+k
8hFV+vGiOTCpNTQD0a9Wg5Uxd8VAIjVIQZrjdZpf99428JP2zoQn4CjylhocydszKdjZTzJwUG7A
Giy3vbM+IS4wKkWMD5+jLLokt6KFnCGjFZsgGcQZYiImk6/csA1XnCHiYM7nq4pA5uu2uKroiTPE
VVMlUBe3q+AgRp3ZKMO1mBdSASlR9NA0vKlgfSIteD2c++JINL0dGHgKsP6HDMthOxNOK81AFCbO
Vv/+KShCpfbPj4HEl45wqE4+A9jwp5sIJIMEUSxDhdeESAeGp/ExrZILEN/kwUJV8yiablTiI65X
0SIvUFoQMTFXHFWNpS17BTPBTwND2TfbLhjfPsVxJI0PRf/4KYwoHQ6WfrRr8jFwb9cX05AUgs2W
YMEiur81GiqKKABhc/fr/f48I5s2aoOk5qeBrPbjvc/+5ha/vZikFGs7U/Cmma8m4qHepA+BXSXr
36rRTeyAyxfV6c+HolztwflJ8Bumcv3b4XSbG8A6QwlpnvBbVPQbqZDuQVcAjakGdMzkxN6LI1zI
VRjTeyNqH8PBf9T8yt6VyHPd2X0LyS1oxu4OTIG9EyOoG9k70R3JT60aJMLu4plS4khB/wwN83Vy
av9CBmrAFtOS7yxpkt9xtqnh4uEzNPl29lQkqivibKajVd/YsN6CUHlXzcuodtUbZsfmtoDmei9m
/cNVlayc7v/9i6uaf398oAaryrZpqDxDuJ/9+fhAFRIYaaemHyQ9+IRNb5hANav2Pu6rFXJRsSt6
eaTiRBioKRy20UenYZ7y20iPRKOXlNdQM8qhDF8Kywgk+Pr72+Rh8p3rnLqAVQXcD+kJr12DFGrv
1Lhd4xDdHJSpt8+oGLH+gXeI34FzFqEM5a8H3YhR0UHI5azODcKwFaqL4LRETMyLG+Dbsmm2axHr
E99NeR5v7Soz3EzpDVcc3RoRMwPETbhF+3diwFIxGboe/tN5vw0bcT9uEL55mGbu+qfrf+r+06XK
mkfiCIT5H96Z0zSwHfkbuZM8SLvcyqSdOArD+qWLDWn9KT7M024xfGqrOyfX56UJeeTb+Z/m9Tpe
n1WP6cWnAUSFUeAWF6x9zNwAwoHCuwXFFU1SZBuHPFrQGrrrxb3ukqLCQ9tx/Tqu6pXUEBeD9hCH
CDxpoXGddzuD7NvZ88BA3EK308Q1A30deo9kd+WdzXtZylLTvzSq8a7Nqe94MJFOyvSvZhd14PuC
cu2RuTwNfrKswM9/sUEb3CdjxQ6jLXFuqMG4SbqHigeJGrHtNxNAbRJ80MdBRZLPKgGxZVFw3yel
hyfwtClsq3iR6hrl76R5T728xLo7LnZtiYiK6LZhYG3TGF+o69y0VddVO0XLeJ7cV1vJ2qXhLMKF
N/FJG6JqO8rmhI+7FD72OSntzEqsD9l5j+wBJclSoSQhhdMFOQ9720FMIO+szU/0droUcDXQx6mk
jYgZCLqdxtC+niBCJPvbVTZjz30/mlBU4Uqer+GZnAd7MaMb0BjsSXEtEfnrF6aD/BKqWD5Vz/kG
OA7GgC2qRxYI1BNbee6UohGjtzvjbSDm2WKo5KVvoV5c5HZDvb3SLSZmK78u722UrXhu+6gtz3Qt
PCPFc/3an5/oo2JQ08Bt9xa6Pf6Vf1gNiHm3xcGny93O5U+AH7no60of/MdiQftT+5slm6GZtqEY
mqVgJGTMxbrfV+yS4ksWcrnad5jYrlkB6sGOPu42MRjAu2vfCQO0ekoApUPU5Jtr0C7tYj9M2FQ3
Izq0QaAFM2rMvEfYRbkXpzQxmO0qByvJ3jkicY/Sd8aKHNcHMzqKmGhMRH3WdSgXd2LAmEetSvXX
HbiUsf+PdKL2ty0WqJWZ2WXKqBBQWZwfQr/tUbQqqSs0oOvveuVv1RksmBSeumrL6MdQOZOMNVRd
7K6HvvPaFJL1wLNB/u5L3lPOc+tFCSDieoPhuLVj1XuW9HiSVjmWFHEZuFarIGhXm91+GjTnyUzV
VRjI9huKCtmms/AkHqzAeWv09mvh1eYpyf3k7Dv+O2n9878/Ueca6J/7MQOFI0e3bJaDsmJ+zpwq
Tmyrgypn381oQN4zGswLsrh3UxyYJ9GTEcJZo6+oLBJpBMqfmvnZV/hoxWjam9UDvIDqznMsfRWX
EXo+2EK7w1h6rjgqtP7YoSG6Fj0qniaA1XmKaIyxRg5+lB9630AhhrLcQyl1ldvEDYx9EDjHIBxY
ZJCFeLKDEgaLU+h37awbFNQ2vh2eEfo736Qhkyq54kjEJl2Ntq2FqNA8+GmamNsCeMdkYh6Wqvla
Ydgd/DEsn1l2GiiHhdkKl0nppRmRR4LKCyZr7uqa8orYqHEUPaypymFqXhxsik8IUZxrKYs2//4x
KZ/LyPwKHb6QLIhkVvOq8jlZ6UmKPBSVIX0LJaNYtxn2NEmXnUXjGUNCgSY68TYd0jphKu/Bq2/a
0czOoRFl56r10yO0CMx2S89foMtinkJ70YVdOFJV/mr0kncU11Lmq9rIMk6yXh1ur2HggjnY3GHF
9URcCqtnX8num1idzm3ht3z8nuO2noEnZ9RMq8QzUaqK0mAR9l3/tW+UTYpQ4F920q+zxLS/qj1k
KVTb/ccxmppVp2QImcdWA5wcCQXdzA+3chCQfd6qpiAI/KtsFFbmxXEMbSdKRKMDsyZRyn88KWwb
GWVmTrDmE8Q1cCBr9/OrNEGiAKUe0fy6vYIhlacQ8bpFUebNJU1L8IRhdQhjubmIED+KcVkGAO5E
V+kcVCcDdAny+3K0zJ3uVT+yuMhPvRY650GzH3t+VW+VWU+rFtk3flWt+VYGYL07B959GiTHqrch
5c3xLh3Q2hntZJt58GWiOEEtVcpzVx+Tldn00v7WBDKukaJbNcOzF3fk2B8DtdNc8tg/G9XTNTdp
DbScPL/Wt4mR3IuYmDJCAnGDOlDWGLP7d1WUt6/q98rqtFe5Kcd9WsoUrucuFOZhVWmjuULXVXut
WBLc9V3mH36ek/ulflH8wFwHfVAebA3yUcJ/43tt7ie5QM0shXWFOdoOHZj80RxJb8gRMvujMSKw
I+kPVt+Mz4AfNik1ly8a1ZelpMUpngVh+BbNjM55fhooFr/OQmdJSddB4YGT3zPgihsSue1/eK0o
Ch4vn+6V/OosQzwDUVezr1Wo354LaDMXVdpW+Te7Zg+nFbaJWBxNOeFt08zu9CLWt0VFMVFWN5XN
c+I2L0D+x/USb1f2WoNURjOTEQdl7Y8tHEi/X0adOn2NnLS+72Xb3yEHPD5oGA/7klqdMsPkgZSZ
WysI65MINXrkIE2NzvwtJgaMyeQHnHR7z+PMsnJQzU1zZWUgHkm1HeirS7kA7ZTA1ik8gyMRXd8v
oOWY1di710MRNc1a9Ra/TRCHRUHNJ4qGreg189Wus+ezHawCUfyOTbfTJRKlklc8AnEGzx7brBzG
TL6A3MM9YbIaqED4j0V1HuxEg1xugPlsVi4oZECunAdETBzZ8+j/G9PiHmN78+k2S0ylRjaictI5
90FRI6FRtNZSkkq0G/QEAk1reurWmLdn3rx5w2lgVXsKEJU5NFpJfpRSJCXmngjVXYaTVAokN1S9
6KRaPY99NqIAIsf3skr8je5jVtEW5vgehIGLkm355CWxTtlPQ7RknsYHAxPQjsNDn3napav0i4iD
hoETO1r+VnRV9nTRlL4bkY1OZnuHVUDsRkYNVQPl2ie0V5FzQVIAdM/jNRLA5vKToXgIzMo4xqDg
3MBoXHVoKz4CGgkpyLsk6KOHCZnFxzrwZSgjyiw4zGgwdaAbcMTcSiwc7sfIDw/AVIAsD0kOmStu
L+okO3ds0b1vmBYuwkb3fmDf8UpNu3rta/yOoVaEhzLAMNr0zQiRx7DFR7mK2RqKQytjl3htJOrw
WEvR12TPWxcRUEVy2KUGiFG3qUI5G19vIHhhLYDDk5RuRG0HNnJJ+QCDLlH4kSESbwHAILgU+68s
IpLFMDnJHp3t6ZEU7iGbUxe+lxlL2JvDvT7Z0YMxTNYp0BsHRShpK3p441oncYQiPiYIuXmwk5Cq
hD2sYhj2ENXmG68djt2mUcN3cd81Ms/5OSD66TTcT2Ohup/uz6GhXfp2gFoXhQXPKFgTgZP3ZyuH
IQvCMnxOHAq9TZwG73puflixXHwfoKN3doqOmtOf4UJDJozpmE3nHURjl2a6izxzKaPkjKfZPIAj
rXfIM+UtnDSK2WJAah31UJRgVTEF3nnjRGOnyk507SaZWrAN9KvarDelVZyu8+bQdVT0+XnI11PE
PL5iJ3EpEJXHsEpyfH0jeDiQXx5Fo7DQB/Z1MXMqUDBUEvT+42otxnwYkPtC6Z5Fr4V0/1hW0Tcj
gRuD6Gy2KmzcrUXjlFGNWULGk/ZXrMWS+th7zgojIpTGf8Wt2Jp3rd0PXkk6qnLJnpN7+cxcNJSV
CIrJctZFW6hSh9jKm+0sW/w2as6mMVJqXySVT20bfRPhCHrNGqFYrNXmWRDL4PhwMzuamWc/OY10
L+KNjfw2VXSk0RQ7eYuHQFmMcYjYkeKz0TVz5UsuwT7KC24EaCo5J7TbgJRBX/jqxZThge/4Z7BP
wBa03uP9QvXWxw7bAk9CXWluYtWEO3brD9KUIX6P2mM3DyMpzrAfFa0bm2rjKoWVbFvcwNFwk7IT
/KN0UVdS+IGunAVJ9Ds13mGhe2F7RATMpLLa8gyLE+tlSIezmBmq8kvUO/azoYzjSkowBXGwifjz
Wr6tI2BkFiernxS3TxSrhBfLoT7EWonWJYeDHq6LAjccGUcr10R7FGWdu9oxu63lm+VzmSoN5vN9
uOnYND5jJ98se54gK5at1XM+2vwhg1pZilEn7Xnue4Z8L0aR1oq3OPji6TtPrlNuaboy4Cg5d4NO
hlDQsU4R3YwPzEp08+JPcCr1DLNoByW9FgYSzCePZI1tW18iD95MqNgomta1tDQ8xeO30eUPkg0V
DT9hhCaVJLYO5VgES2wV1Cc9a1CJsIrxK5ZCbltp0hfkwLaUxPwnsw7s06SNS/bbUY3gY/zumXW6
V1HEecrlsINUrfuQn/RsSwl2dHODJ8yY7kSD/g6woF/dVrHSXT83t5jkmXjroUEOYMEfV0oGwx94
pysaMt+NqwcRpa7GNilopTa2ipXebjQSBkfR5E4abrus+XoLiaNJqpSVHubIQaRpcx/q2vglVZ0j
QBw47FZYuiLuz/FIlo4S5hdDV2kuqq3sd33UloMxyA8klPODOJLRhjwk3fhzdJy7IiZGnQQoTO9V
05teB8VCHWXjoJlDva8oeS2koi6/YSyymArMxEa/rVY1/mBboyjVx0Lzv6oTK2DgopvAaapDPkbV
QRyp5Pvu2WSbC3JlfE6SzbAYQWSNcp5vVNyOid0GxMljbSB+amF/LAZE7HoFQw0fLZZoa12tdxgF
LkDohkfwddSsS0jnojvWfn/teqTqkeQtdn2FVQIU89Ftir4kI2TFp6noejLQMm+d7TIux0N7qjEo
w00jNEi3RNozygElOUmo2dWfXakyezQpSOulXz0750tcptqTjOPTe6fpwwJnIe2sN4m5Qh1Dd/NE
rl2nHcM1ti/FGbiGtphKkwQ4suNrfrnJsXP0lyzM5K0290QI/8PkmFhtBKs4QkHKoBTOn4XhFAHH
pa3Mf9iq3NuFGVyUHsWVxrRwhkdg6T1A9SqdzPZJCTtrV8gJGhVp2b03ViIh6xsOeygE02Oj6nsn
tdt3KIHpaoDEtBGng99B8iOLziVcXlG4J0FhQ9Ghbi8avNFx+pi7YgCFC2r5tzl64gX3mVEuFanV
H1U9WnVJ17wm/D6hNqb+wtOD5jVC12/VY0p9HeWjVBC07y2WnozKuORkWmo/6U3pnbISXF80yvtc
9iKgWLl3oiwb7XOT+vXcEyHRZNn7OJjaUQcoeJokp9jGiXOSYyg1pZrmWw/D+hc1xZKxSSvLFd1E
Hb42Y28cRC/zVEQjy+giera09K2hhVdphouoLO/RIDd39dibu7lGh5fdfCj6ogn7wbvDhylZ3iaK
gU/dFlMQsGHFb9e7XeTT3H+6ZlNSA5X7Fv8o0HbHVvXDDRIMqLGQWImXCetmXFKidCnHryMkrI8G
0zlNx+IHk7j6WIaJ9F6jgwlXWPMv/fxt7Xp5dHGDIfOe98pKGeV44w3kuQclS10DNjTmz934xTci
bIqk4knEwyD8Gc+U5GiwHLqo3dcmDYNTOZB2K4qh+tYY5QE9Dv/FQId2o2fswerRHl8q8g9igmQm
891fH44hjgc7c2oLfh9+/S1DEGEAm/YFjzx9WUV2/qBAYb6YQxRdr21H0YevpsXj4NcafsBWssIE
ZHifckyk5hdHPchbDM2Er6qkW4dCA1SdzQN9gu4wlFWoptSMpAgsuACEi0bgvwVUXBzdBj7N+9QV
kxGqjRe2Ofj3t0uJo0/Xu70GRN4SZN40y9nI8crIx2FTl2PzblervGvjLzWKgGs74WOKFDv+QpJn
0SF8Ry5Um8BwoHsppqV5g9mC0T95ZhI+ZJqERUUzVu7QW5UbynHt3rrdHIttqWWBMx+K/nXir1Nu
sSJHRC2PK+/+nyYHTRVuKuR6Fwqe4oh38y1QHeWpraPvARaBe33uVaONDkZvTJtG8rQ7CWUYLUBC
MkWvYcYc8+cx0D4Mvd9STvYQumVoBtckk+2QeYvq8PWaQbqdcO1Hku/W82R5KmS8cozgQULFnQof
gtEh4u7Xozkm6VH5l67hEB2Ozk6DK74jG+HsRPfW5D7A90b5cYt8mjXpg7HAEKIH5tZibZHXl3jG
xo1giYDzNS0OFHSVRtJZXKLo4GAT+WRioA7uSnqPUOtHl33C9SVPlL2kxPK9BKXtPcFGKog982Mc
rBfN9PuXzDeNpV7VqhthCbBvwxJbSyyk71C+kB5UTC23ljdbjGimdDT17mcz6Lp917NrWZtK4p/E
QCP1zVFuV6IzRjpUd2tEJpSk3UPtQGFEt/9O8+X4h4JLQeAkf3Vh8COUbapbUsyuIJimfUAxDnmV
Pl1Pdl9cgCZimscD+lsyJMzgJNZIp6ZwTCT/9AjZC2M8tiZAcm3Ql0pYoemFIgeU4+Zb2a0E4jks
bWsxpPhvmzOqD6ng7ZhP+VlHAB51kUz9hqjiMWhi71lpQn1tyDCjqaFXz7rtXWrMW74MlvE8yWl+
QRsou8iWzUKhxFFMdMWAVNWbFE7GQYQkK6V6TyGw0V7ZLYN7UIoPJa5fkWqE7GLVzUpz/OFBnuLp
yNYQMcxwyL7ruWtPcfmRdiVFakeJz4knlVveer12KJg/BU0UIs/LlHo01xqqmO9QOfBMKS1vh1uj
vet53N233dS8G126Ea9LQpwvKmvUS2FU5rLOvP4wmNPPJgfe5abIKNzijj1EJJMiEP4l2yaodf+b
fJsz9pQLkKDw7trYOIeeHK2joQxeWOohQTsE6ebatWtswgP+E6I7KbPgGbKOD6JrxJgOdrj7uSTT
ghdj5uGWCG3txWjYeG8kpK0Dt9LwhW3woRis9nS9EIV2P/XjizhR0cw7r2/ScztiQiMe3iklrD7G
q0s8tEWs7SOqphVODvNz/PZ4BySH2tuua0x/y4Yvai7wIIM1cM2vStMBHy3HpNzmyfQd4PC0aeUa
kmrJDwUDqPKlHXHYiePa+RgpMqsjQgP89upDSyb5S5gZyMBNZXtBYJeNoATU1vT6zHVIXqwLLDnO
ZNUxdQVweo+3l4cb3QiWpwRrXThGdBGN0yZbGSTU4doLa/K0JuphUxJfJ9iSMa21qEN/D/PMWc1d
MuJhLxpPbRKEu+f+6Lx1U7Saat97yT0rcHsU2hd6PDkvoTo6KzWz8ASau8g4Wwu+Xs5WjCLP/1Fk
un0QpxoJInQy6TISH8VFS4zrJNMu1F2hxROK4FwCG5Vkk6WZv5Qbf+npLE2mXq92fT46ymosrBLZ
YzR2tai2FXaFYY2aBxq992Iod7CWFPM18RGkY6Hc+0mqLmoWQkf0ujpkQtOz6OWG3xz/jMtqP6LK
Oc9Vk6QXc7VAra/TwKz+dg0RF6EhHPsdqarnXE6XYjNEFQuli5YauqWm4euATaGI4z2sLs08r7bO
HP9zvoh3VZ4/VVDy8eH13LZrQZHPR2j3SK6K/c1SikmWD6M0bXKUz+9uX0hDp7gx9aUrQraFrJX4
ylbeQ0OFb1sWpVRRXulf/9/lnRhQG+NHUSsB66I/1pO3pWAb9wq5Z7QvavONpEn/Tga823hG5Cyt
uRuE/ZH8KAuhJFJxnqDUI+Ja7PDFriaebbKZPXWs8yv2G76qPUsBckV6ocMuSWXpHcXEL5XXGWcE
/uJD6FRsBOa4abOQY2tekNBysPjIOxMJAwcdA88i0f2Lt1ErVoIU0dhsBNCV9YZ08jAREj3B/Sgi
eXY0Vod7EUstA2fOCBsypeyWgFHUUzVUxmOUWMW94VTlmj+v8UjSXHZLU8OLvpD0RzHl1wkDcE62
yhEQTWyanwa1Xk6qFZ7VuRdX3BPzNHqKJOyRUTZ+QD2NtF3WDN4BjW8PmlF6Ggx0LMA5PGQJstod
pkKsH9BPnOF4olHnjVdsWCiKoYUoQtG8QQvmxiSptQDxGVOgoYQnTehTTpI/OvcZWv0Pmjfsr12R
K0RLbR8WJv4oc+YQzTJuqDbWbNQJ1yyCvEfRAOl81QazhFbgeI9TrExLFu9Yts1dhD+cnV5IX/S4
sSqcT4sVq6vxJObmoeMsoqmVrlfTwjnvPDtvU2aVHvEcUR+n70MvY9gjjTkiOXrYPQxNb6zwiTC3
evSSgc/5S0Y8DDWy5s0PCv/eyswPM6xRS45SttfYhVDE0M2DrET1ucr06qwgDCJCWdaxH59nNENj
HcSgmDaHbA+pIBu/DfZ4QOigA9s7y8wD1PWU8FFG43/DgmYCXDcDPcTwdWapTNP9gLDB4rczxSTD
9z/iHm+ngbTapaq1c6rr49sks9UnfYTD9dyFL/Al4eZ1qsPpOktpyKnZDbDzkI3i3LCm4cs44XJ3
i2V+FmypkJbQGBsd3VE8jTrE9KPZNAOr8dD1BjNwRVc0KFNllJWwTivzgqWwCKL4iIObOIzB4KDZ
M58uzmwQCpMxXqzNcoN1c33x0ZWCDWd1H0CjOFC7bzIqPgu2z/Wx8Vo0kRUeT15vAi3spC+UJroP
NVLZiyvnFA/dh9RPW3/ddgYl9JBqP6qqAcxVnQVV104nrZfxHqsy7bmDwYCViHxCDkp7HujFc0+M
9TBuxJg8z5zHiipWrmN/P0+MKTMG+td5upOAJg/iYFHH/8fZeSw5rjNZ+IkYQW+28l4llVSmN4y2
9N7z6ecj1Ld1/x6zmA2CSBhShiSQefKcvJojEkREbXCbLSjzbs1rIH/NNAfVhQnOZEL7qOMTDM16
2SSB/q0DFwWBZqK+SGOZ7buoyJYKeJgvBWuzfNS+Nd70k0OISCw3iE7ATNW5aFDQg0BXKfpSdtw0
ZeVru8Co+YMWFq/CaW6Ek8+9JyFUreA2UTsl2yh1JB0AMUUsenVjFxaJsavi9vdRb2ZwqnX+RsuS
CfgzdXm2iqPnMOgVoUJI3fDEcn3WF5r54aHOs86jqF/3Tux+9BCz+KmefOU1VS9VBYUmk8fzja/p
xeTBB6moCxtJOLY3t/QBp0WNDOXLxM4VRj2e8wpVgam1lSvyEXFHaKnlItZtV3DXa9HVIL32Rp48
jmBZH/fPmSoLvHo2DaX/jPS0cl+6UXNAcQeqrTaU5iiaU60sfvypaG0k6CGQ5/DRcTqKpPBN4Z+0
fvYTR8XoXUDbkWqfl2889qtf5eRzILPhB0teiE0hf7nlpuUBoG3yQ9UH8l4PQuTbpP4UlVZ/aa1k
uPQxxE4GQAFhEoWB8oDqV81Z1PBg95dHqxjgl6wQWgjsnnOUDo9veOF2zzkC3R72jl++CVPCo+Sk
5B0goSkVGIC6tW+ndOF6Kp7VRPLeAxmNA09kFIsGcP1w8OhT9rCoi6KK3AgMeTEXE/w967/qiB5f
C1W3SUg3ko0Chm6hWJL8hoZGvTRrpV27Xq28tUpRAL3pjV0xKvF2mJzrngpSyU+DbBWnfnKHCW1c
I5alLOCTj+9hWqhb0y9R9O3k+N4aETIxKcJ+j6pPlpLqZHdRKyTQu06BDsM4kbGVIWRs4uhZSOi3
5DNRD4ll2Y+eFfQe+7CuEVLNG2VpSs3NRYlxlnh1dw+qsNohfoq6yFQNTSPep2pqzAo56e+ZP4AK
0hGiFa1WL9mHtoeQPzaN7t4FtnGEUuI7krfdPcXdcQrD4U201UWsnZ0gfxEDI8/VXgbP34u2WA+M
S2FJK9GW5Tk8kh5MA9MsTsobr07RTOJqet2P7gpPIw9uTMibN6mV6DfRLx2gIyzxiIpzW52+IMxu
L/ymgqOhMdM7LDDbyCBUSbZAdoeN9F3OnOok2uwQGLAa9tFBNHKbQyfroBsvWiULdj6dFfVGVLMW
P0Ha90hBQnBklrmNiHQeHPP/LIZh0cqdchDmsSkhbDX18Xe3UMHxCoUDfI6BCqHlNFRGGrUjEDGO
m1gtL7+rYqBoF6PDJpRXrg8rIh4ZZ5ebnbxjOYDPiVc2kB4j1g5aY8NkSjB9Ubuaw081GbuidMGd
ik52AJJaHnEudup4fBZj78lHNdRj1NTUrTLVRKOwRwP+bzLEnXINy5c/E8ZUIYsdAVWmeQzOgmBZ
lc20oJF+tTnoNkK+IHU7JVpkvRmjOkDhewDD2wf2UZR2UyePpqRIr8FgTXwcf/qIQ0kKk4PFl51Z
Q3+OrAHZESQF4ccJq7eg4O3eO4aHP4ZqicrpCHk3dDnUYJ1bjFo7vLJ6YauRHSKvgKqhLLKFqxIg
R2pOm55Y+sUvIlRNA0RmQkQ3QhhVQWppbZatIp3/3DyxiLR7MnGzR10pnbOf2OMh0VX9IuaB4pH3
i/YyTvNlYVCfjMEFcs4phImEq3E3RPUvYXrYYRFdZ75ezcVFCFuLDMfCbr1m6bdKtlKcTmfVxDMy
Gr3q7I1ki+quBvVrWZ3LqRB2CQoKX5G1o+iqFx00x3xTD9uzmxj1p6+wJ/ZQHBSV/32TB8MX14XQ
QMnkjx45tw1iWPUqJLdP2D3XHD/scqw3hlw0K0eH85aFin/Qi7Cb10Whr5ukba+DlXRXX9n4dq1f
hIUVirrBzymh7eHARBymqNhJtlFtJc9qrzogvheF/f+jFUAQyUcBzKtisJ9EP1ugxAsTyqu3pi+2
fZqoFw2KcBILUe9lk/aqJIF9978KYxXYzWvZWgRfGJD2uCsys96LNpP1/tmRhnfR5uGuPaoqgk5N
HahXuzXevLH8obpZewsLz3zNzVUloRQ6Z7q75LjSUZ/azLiy5naU1RvRFTWMcQ1ZScXDgtZkdJ3D
n3nUoRLzhBHr1S4gdbhSVDgz2RkV024pT7VXJewQSJtqnlzjC6r7billbJacwC1PU3/RiHCH8SpX
xt/98d92S9HoamOJuqR+RnMH0FLshrPR7u2dmRvRLO9y/cpLSr9CV2Cg3u5k27r0jWsKU+95yION
aBTdfKXXF2h1x6vnKKN7zUhWu4gxao560hhBSf0c1CvlFVLx8CjGIPBp7+zpxPp0zr9OLKpeGB6i
MribZqucS6OsFnLku2/QpfxyEC/86Wu3TNJiMq/JPFZsdYRw02tAq2iAj3jNrIrSGPdR5uJYk9gE
ZSAkL4E1wFZu2cabm0PeBqM03LbJazUVpdeRc4Ie9DrN4uTVsVlIqIFxEDXRwyog8XYcHYWyaYDT
JuGhHJxvlm4ZqAtZ6KSBSm5AalndlmzgfKZC0X5q7V7dJlZ7BhHRy7NSlIHreEdF/hQ9HiZSL6OT
qCOjuQQZJ++VySTs5sjmJA2LfiFnTXvOtIotCOTAn1DdlYtCVoZdVWnue1fe7ETNoT+T3U3X1s3S
CKICH2RMUkw0VjxCUUwtnDy/ZlOhu2iN+aOfb4VNUxQcvmyDGtu7kgCYXV2csKA7MnjVpzbRK4fo
gcSM4mh0rXbWpgIZHbQpjTpcCVulRNoZMgntbPnWhY2LunuaCii/T4FyUSvWBTMxPAcqzg2fzLmj
San5MZqRcRCFZDu4usRh1hYcosw5LBJ2R/Nnp6pvfncn3muwAv2n6nsIhxOZ3UL++Z3nxs8esh78
nuN4UFw/4A7O2lcSfi3C+bL7NTWttaJq0i+jdVaSJxffhkkfOqkT43XwI2c5SpZ5CLVK2QXwKU2w
au8C5cIuNDxwWgZKppX16ceJvVJCo18rUxVpYABtpvFuo327DVvFW2YRQfbMh5IiHl0NuVdJe3e8
9E6KofGi9ml4G4muCjPE5OFe8tMeuUt6eZrrLJI20f/PQVoepXNjhH+7xzmdK/430zfURV7XGnfD
4J3hMp1RyT/YV37qMqiaVjeMa1G4B2EuFfIShhIN3iaIi480Qp4s7zuTAHMfvBGJeYzuVRU3opU0
LzHCvD3BmE9cMTB4gBNaxfngfWqD/4K2/cSAUQdn3PgFlDrYYbtB+LZXJ+em538WMPeH0Kv7qWKy
0BhRAM96l62Ljkp0MqmQ4UBp2TEeW0UN5tIU3S47XEBDq4VHkLPRjdfLXoS5S4gEV6NdG2sRHCe/
Dc3dYHhDEbHYDzkayKKbRvYPeW9letZh8rgMg/Ehpi2yKFlCgQSUaTpLs7Qbt/isYvioLLMOlyKy
3o7uJ5HtDt9nVfFEHQt02YnQj7kULAzQAZADfjNaOUQVQhtew8jXNjmxyWztq7a/Scl5OowGcYSo
qZ21XPs6aQ11W5/qlhSGPuz2OFcVhX+esGXBsYZ6MZtqht62K9bD0VYyB2lf5hk8Wl3i3IJikM6G
Ex9ELdL08TZxnkxNdts1+yxL6sltQTYRKXqHrCROHzTkL7qKLvPvyvyPxHa+5ygO/3An/d+QwA/E
jdnK7srhOzwjMXQUnfEGd0wwAYwKoLl9u+yCvnwdpX6ASquAcmKqtmQmvziyvxgUpca9rYHWTElY
WPqa655y1W5fPaBVPMivQd9R6ZJiEWmQHIg2yc97uPELkjRp9KuIHpHyA+3N6BCRUrDivAS1Iq2e
5y37i7FI9HPeyMoDBKb2xa9UHhL4AwiqWSxwFwIcprT9KmXT/66UMP1rugHmrYequUQ3Hn2vr9zF
/TL2SSfn0fpLdX14eW1IaeFyQC2h0gaewBEyGgoijaIgfQNApjikI4fZJFJTTMXf7f/q+hyv1U37
e7wwiuGP5rLGX1Ck6sVu8Bv1edR+tWRgIRacsLPoZBdwSwDU9s+BI/lfVS9VZ0WrO7eyIOMbJIx8
xj2urB1yY2FgK6u9BCXjTJPNeFcmhnuBcqpd+47Pirmv3YuwdU2KgNaImnQ7ibyQwcD/MIZ/J83H
Yt0Aef4YSvOrDcPSS0kKw2uaaGv0Mgt2q804j0YTJDLPPXPZ9DiJQDE0B1etOvs45MAYHB9dx4EA
ZAr244qgab6RfTXbgLuRrn7HPZSzbrprEforilYlxNbc8n3M+36mmkZ0RAW3fJeg/i7sLLhD+QPE
tLWuwlynvbON8sRfINBXvfOOdwHla+1GtNqO8Yu0XIROpkZhEtU66/Zo3Nf3vu/GjYNi5VLvGuUT
j9ixaV3jVU0V74gizS3qbWuWyW04gRw4uaqEqF1C+a5OVTB2JcqcaUQyKlUSE6Sd5BIJh+AquGtB
7p0UH7++ZHymmf8uG4Nxq6oUknonyZYVX8BNcyckrVX687aSjJtNcOKk5+E97ipnptZdv5JK7dBA
fPzaTgjPFIIaAL5htB8mkChsUt52jOUI9ACtol9YB/OSBeBF1LpBhQ8iAXJpF84FkHC+A2dnvvhA
AfjfVv13BekL1OGTL64e+kvW9ixvVFs+NbmhIolKjxxWOSkLv9d4reaVTTzeHUF1WKWlLkYH2qaq
gVtdGk9mERzcsko/rFDxQYtFzc7QIBvuEKDreA3dG8tsT13uE0Pgi/hoY8NdshJV11o5IO3o4R+B
9MubjQoQl6z1l3HB3zxQSXOzdE06hSA74TLlNcP9b9xQOPBmGmrsFz32w02iSdLRgUX1UchxcTXg
5Ng+7TXIy1jv6+2QIvin8R/7lMbs3IBx/uUm6MuYcvw9DfDomSVgJ7Iuo1XbsE+Ue7nbmyMnltXE
vNa5ing7xC3fLDQHQtUYfmmeuxvwxnyp1Kycy4PnHAwD/SMpKpuZTHr1W6Cl4Q5qHmi+p2rpm+Ya
zApRuqmqRjBy+IlrrMCnlW8EbrOFpVj2ZphaTRWHkakXOHemVhZD5C3X/BISzom3UVXgP8uji5gp
b8hByKruBkxnuA0aakvTGFVT042bZ+a56fuvALqaX6691eW6+kkwOJn1kZLfTdJpltWgp8dEwblv
+Em6HvDzXmTgkvPBN7KvkV1uyNGrfyWFse1wtHwJfa+cp0E5XiI1IKlbSqAaz/3hqMtRBsFHo961
KVRrk6z6E00Z1n/1Lx4BPxIzkt/qOLYAEzgZ/zhy4mOSb9c9zA0vhgMCGP79lVHxPQLjb3dSegM0
qgTbwqrLPWw1FT4thE8JkehRuReFaHpWTTUAVGXDW/avMSn66zOlcKQNr4/sVE5FBeZkoZRdu4Cp
MjvhXwLCJpqVykbO609LwJ6OFTt9RCtZLXeHjUHdbzObd/GjMDKP1VFXrxAdAq86NXRIosJdWKmf
EGa520ZUS8QqYSEEsDp1kY1Rhx7TbQm+ILlIRLzMZuJw8JTpcEyrNTpmp0dL0brBvm3dwl+Jw3/1
95EKwcFycfRqFeAdeR9lLT0SUwRSNlWD2qs2msbDQXFb711uVG2B02TciFbe1MVszJruKFoJqsPc
JcmvxlAUr9OUfa1Ib2LKoBnrmaiKKTuiXwtR9VjePKYUVdgh1oZeWBvuQXlX1XirPNKxICmTg9nT
Jo46yx13Rlf2yPVMvZ+FGPesiqOnjQXLpnLqIxEeHTKBe41W2EuPNuVL41n2i00uV2xm4+Fp1/te
nSUxmAnRg/2t/RJPqMQaTywRqn+GqiVfjWq23Uz063fo8KlHns/RuvMb+1hOR4od/j4SNrZKv1v/
6vc/tQJKsB/zZbF3dGFzjSLV2tU9+YQwEZEhazsIF87Foa6PrDrE4aOD6EswT535dovQzzRUFKUY
Lw7/NYhwibXLFaNeDL6VkCiAHnzQAtRFGMt7GRPPI2dDYVlZAtMpUofg45+GIbK8E+nzc9HtaXci
OGZ5XgC3x1Vtz0RzratHUMXd/tlPCtVgVwXDR28Y1rZGDWBlVXK/Uyf50dbQU6jSpjoS38MuQLRP
Xz7b9TylXXQVxkf/R13VPRVcICDQSZMilM8pYq1fvcwslyhX1Ds/CLpXVak/hN0tUaEZhr5SSc1n
mRernndJKkV6SW0Y1Piz14uyMlEfLXyt2hB6lGGr6yGdHYva3IOyfPQWQ1hcOucov4kKsT9GdYa0
cghxHYVNFFoMthgIL08VGQL61q4m5+mUJTvrqlTHyRM53FmptGu7iNRUb7i7WlJfclktLnEevel5
PnzAmQA74arwc/le30vXau+V22ocq1Hb3gXW+fexqUE8iUbdmTRtex6ambrqtFxlfwVRFJCln6XW
WAc1iPtbUILQ9GV2T0Ho9jeWut6mYQW+EK1SlcXHanS+ica40BSWSHtwCXEzDxDEVTTvrA0tiEa9
cI6iSBqC3CjkDPW6lZxw9qg/28WRVTQbdLLVXdNEcrNGXMtd5CneVSfM273R4qtAHltq9qJuTUZx
9JfNjlVS6fFMshDToBBRdfA+thYcUHjxzo3d/S4MtG3mfTgWq78aSBiA56qw5dmzAf+ed070NDzy
f5n/ZRdzun72OsDVsRW13lQRfnNxJE+5QSLbZ0ReemvoUOj/SfsRdoNNGqloz0Qi+mwR59k9TY8j
m+yh53TCJub801eY/ppd9b29YhbVRu/HSCKbGbIOw202TpSEOZkIzUCYrsuybWtH0yF1cZTClDrT
4uCg+mjiRJarnaDw0k+6OnpwCA0LpZXykzm4EBErQaosQilMAd1PrTrrh651Zqj3xkewyny6cgje
B5W/Uaq3yVJUUxcxYMhbii244fBdU8Kf6gRtEo2RceUusVDaBgBOgPGlUKTgHSyjszNb6AxFJw+9
Qx5XhQq6gfm5reM5eMhqLzr3vnssCUdfbNMknsZ/QpirxCihpTWDx0WpKN5J0pcH9CFPP4vIjF4E
pIE1SnXBQgYPIpsTDEKYwaD/ZcmUzzBqoxfAwtUDL/G/z/M4T2V8POfoepLFSFfeNekApgBHs78v
ZXcwEUmSgIZNBZmN9SIdY54Tad6Qrig14SEhYfUgjmphHEekAyK19tm5TZ1Ee1Cp9e/+j15iQJQQ
UYfqDGjuX5OI5seg0PKjQ7PL2BHtI6ep1m3j3HDwSntf743yKA6DLvXIsMI4cEPy0CCpAbSf1YKx
I9GR/0Hg4g1Bz3Ef4B1BLfrUOz9q2w0Xkxsxn4mgo4hE/s9BSdEEIABVqamQNH+FpC1iPU4PQQoJ
qoU6oUlL9ucPGrZH/U9zJXdSd/pT7QM4qWeCm02B/6haxBEyqoUR7XslrL31k8mt1obHCUKDKMvp
T/UxAwxGPXQ5SUdS59hdlE/TMLSLKEpTRZNS94Hb+zy9Wr+StoFVJvx2jXZJq1i/RIVHxoiEotDT
5vAMXlSRReB1mko0ZFbpzgaVCOPTJsvmhxON9V7MJOw8VxcV+HHSiBipKVn4Ilnl43zCVNp6Sni2
uYoxoUXCbVurW6QcepL38/6g1TyvWtdpWaEiW5RC2NFw4i6klEuDYNfUYXC9hZSH/c6bBuaikzh0
PQKPSmhXy+dqrPzPtdpfi7Nnv+eC7f/uUkVVPQPQ1az6lo3PCL7Ba7zy7AJnhm14KszuxRuMftfw
mjcApmErMusND6y+FTUrKstzqinF2XKKH71RgKr+YxI9BlVDtQZG381gQEUctbl0hGU1mCEIPbzH
I+mUfePW175LzGWcS+7RqVtloytVvFMhcD4gvOmttawuXyTd6BZhEiT3cSzYNLcI+sZN3+6lRgYf
RYDEBqZJ4SV9csiLvZIGzkF1PRqbVv/dKHqo6hAedNRAZDbGcmyEL9kUWAyD0DrZZrsUNVFIPAV2
sVb/aAcvCudWHXTr3EH7lwxjc1GZsb6rPJLNvcCX1vow2rdWKtm0puq+NsAUEtJ+cYKTZRgR9I8U
qOFFlxrq3sS26rOoPeyes2MvKB0IQIxTrl31xTUDYyd6yHEcX2zIl2eEro2Nbnmyh1KpDiShKv31
c3Y5gQgUPb9u+bRlVYzCrIber5hGTNgUzbAmrM4nmi7KmIo+jept7vvZ7HEJjqyxNjCVm16NAzJd
MFMc/bpdP6+5MbX0JcN9+p+frusHCGQSQPPTZYvu8LA/Pt3T9OcTPq8g1G1CIqFnbh6nTNluAFRh
+fA8Z2hZMPCkROCeZ20DyV2SCvf7E4oJyyD9/Qkf31bg21D9Tp/uMbdqeKx3+HSit5hffMIK4rTn
RXbTJ0zqx+/3+Fq6nCTwqP/96cRo2TJ2kmeDipq+CDE6S9IvoVoaCPxgelw+YcdZX0rhAhhe8Qru
aMp3lfNjbjb2lVDZa4W4+ifJN3DspS4AS8Ut3jMFmW4UA0+Z6uhLZ0RKoLayMw8m4zVV8cj5I8rb
RRAR9Yx19SAp2lfRKIoCMIZmOMOjf9mSNF/jAF2JeGgX+s3BzqMfz/6Ogv+Qdz4LTlteNJrEWq+Y
aNqTvl9Uoa1cUatRrzBfHey+lo7hVBsKq9v5IV+taBTdTBfKelbbPjyYdHFrHzoKG8rjaQ5RqHXe
L5PWyv9lc6Nq5ZhWdX6cZQgrfP6uOhOnEaNqPUAVBEXWnaj2ylCdADc/amJUX0NnVJgFdKR/rtdX
O9AHiv0iTCGEDxvIJLL583rhDP+VyXGF1iIXGNehf7TU6nGlwgS3O37QPvKJ9vGBhE37jLy2eXwl
gP3ztRwmwPi1L71z1Nw0PVWSQgLr4AVncWTECalTXZlvRNUyYpjcCxUEQqDX4eKv3k4k99uSbMfn
BKKHKDiDmw6/z/A0m1Eekoz/zxmeDXHR/D5LRhIK/PGsh+QWjmTZT9BilHBts+hYqUgXkVLvRVuW
85BZj06/J+psE24vi5PjIJXQy3590UAXLIjnmDfJR5i+1dL+w6g6RGh7bfiGQNmxtFv3lzMpeKd+
z5qwJarM0sybxbYKfEr2v1u68rO2POnDTxwbhrAmvavk9SwS+FUvpC6xNdU0+cTlKmvTb629JbX2
1kntcttL/HO1zBIyLKy8FPc7N9dwAKqVIy4lSoUlf621yVa09JozZRylxJJnapsMh4fV0pxZz4tg
CaIi5Seo+ZXTeYDM90KRlHjVKCxP5kU6hbOVSxpV+rWAf2gdVPk2KBWkPVXHO8sOeBDwxajPmm2M
2m1SH8fKlK+hXN2F3fYibRGOJZJtQNTIqdQWKIZJn+BZlZWjuiaBZIb33TFTG0h3O93fcmsoS2Fm
h7jvil6+hRdj9G3SwMwYOSrEHc1gxTIRJyQR33jf9Xq8r6q8Jkd5OhxVWCtsQ9l1ipfhX/QXgd3m
y3FIk7uD4Oim6RFHsC0zvucSsgpmBr5DVNuGlKswk3+J2ijVNgzpzlGMhPPFuMKSPocbmXfxVNjp
BmRJfROVLsrXMLfXFzE2Cce77gXySdT4JDARu354EF3jDhBgg6t+i/tAuiXsP7fcCrk80/MqwFdP
ofUKUsJWqi3HIPhtGxPyuWC4rgAKG7j9RMewV/9pnjqazZjv3CEDb/zHnhuTo6FFs9YZx7cItRVg
1UX83kqDCv0/b35R1XJ8nlqoezsPkNY7a4A32SjCF9LVx7fGWIhOSurEZy1v+R8zg62G5DOZCiuB
aUhsG4TzJReUwNSK7i+0QtZoH0XrSPwbHJJ3H0BXXQytPpV1nLzrih3sxzooccczKGvHbGWCsViJ
QUYuS6B8AzYPKKzsYe93V15EGqYoQqHL4wTo8MSTZI8wamAJ8Y5CBTN6Zfka4tYaoka9NJFWwrYc
RMuMb3glGrvBds/EGR81YSqbzpun8cAtNA13CGnvlRqBaK3PCUBChHqXGi9km8BMOIKdbUhyAQjm
X4pRfYPZAdgPgnaLSLfyl0gvjLXpjlPOXA/tocQr22nM6rVWJ81cnBFfK4v0KWUKoysNYlFAl76b
bpHPoiST77lvEmrRVRVHtu5sOhiito40TniSPFjCJZvdq5itGX/K7jv+NWR+p5mKNNrmXat/jXQy
FUwSw1+bGq9XHQfJUZMzIncobW4C2XLPvqVlC1uJkvfAlH4klmX8jPvLYx5Ery4SUiufjdHVgK9a
6eLA+rBwxxGVpj6+j8ha3RDCzG9thRJUZKVXYQorfZyRtQGyemosGkRpM9zpS9HKszE6tHoHRHRq
zeFTvtX751zE4yavVlQfRLvlJMmysfiTSZ+p07S3oU0WBQTO72hpKcAvAm0mqlpuWCvTbwqou+vq
nZ0YUk5RT/rE1FlDsJLAR/uquEl5JbXqYe7NxN+n2YSOnnrFGfcc6SP9epAbY99JNVqxhtQdJ36K
hVz53Vw3x/4obKIAitAf46kYw9pcIOlEl2kEonwIQIkWUVdlKFqfzcImWqGDAz2Vmnu5isM5Mqfu
qTI961hnVj8ftNH+igtu5/Xu+JaPCDhkblWsyckMPjx9RFsitr9KJDQvUnVEa6dVwpeU8A1pvar1
NQ2HdwXxCY/Ixsx30w5cYxe8PAurdo8VC509yYyFPYtsJ9qOkunPRJc4sH539gJYl3U5PUYmKXkz
E1fdrDDqivtf1NldrJBe7+aBkQ4vFYRmu7EDyiOyA9oh/l6OMCuJzIGaGpAeHzYnsgoGJ/gum01w
EtkBU1s99fx/jBOz6Ea/tZUyOMsjqQJSRSDeNSLn6hudc7Ur4CO2eRGWQcbpA01OvRBtwmba9ap3
6vEsarERRZuqg7nMRwQunZtu9QJNb38Mp8kyV7VXIypSgWqYVx+NFSg0EzYmWm1e1Wy0L7EFzIU2
YalMQ1q65LMv4qyCtTGMwqVGAshRAZVtlyUK6mFUvikZUtriSNhIs2pehz6fg6EIvjjdL83Myg8r
N9OtRYLbUphdL9g7VqMT7OVphXQMVAaoPH8JR/k7KfvtxY+a7DRogzUT/atUgyoCIe2To8nJxVX1
n8JuOLnLOqAwoa3hPnPs4iDsPFtruDOTZhsaifcRoocu7FInxesYCra1qHJ1xp+r6zq7X2bTVcAw
sy8a6/fVtSyl5p3qriqoVMKiy34WlnLGI5t9jGFmLMyol49u7RR7dMvTVdcF0X1sgSjgp8l+kg0+
j+pePzeamiwaXXOhuvQQAZmOnkXSSMPabKODgwbyv+yiry7rbx6ik/e21fdKbKofbl/AQ5ZG/rFQ
GtLjETJfqolrvfdqfHYDW/kRatkVVFzyrnl8rK7MpH2ojd0RdgoyR3W/+gQrv/VYRv9Q3PwL0lz6
XS6ldGXnON+1oJZPnTcGE2mm+yWSvKXoCh1SAIA+r24Z2d+rVm+8nUwq+xn2qH6uKgM38aC3kI8P
Lqi2Ube2Wuhs2GBMgtR1/z6mZY0k7BB/MfLgW55U7jc8CacMgo6fhTouZR77/sxpj5CeZOGsMaG/
IWNkRurHSs+S8qfjyy+IqTXftDb4Oba+sZFMp1vJKI+8uoD3svwVuojstS0LNqCDq6yErR318kzi
2CbNuuzRA7pCb+7EOm4MFOaGLLj6aeic88AAxTwdkYlfLZo4C5a1DZ3I0odhjF/A2ZcqQWler+wb
jSK6Plprl7yk0K6DZWRBXkS4u2Gef4Y8bHyrjyFifl/JlGXYB/UqtltpFkqxdHbtTkXTHqBc5GXl
1zZ8A39sfYvLxp1DNq4c+cHMow7R8rycGprhe0Ie8tfQ7MKlV7IPMAcgKrncQa8Whda3Uc/JyGj8
j7yL2lVgh/JWyg35aofoK4sefWveNHIw70Gqexv4QW3Ae2Z5bxLlVXSAkgjJ87AAclZV5VqVApWv
gHgRUEzgddWHBSZ7I8VJvioRgrGayH+D8V/dxrrTLe1eNr6YQ7MIrHR4d8te39gquiHCXsrf6j6I
Pxvk3NYN8KO14gTmlzhJjC+ajUehj2VrXTRd/DnE30RbRI7zim21tkGyZXwftGoh7IrBRjWsEhWf
V++/4VDeiFPg37EWgRSsNTOW5qXhI3XGXmIvjvKp+rSJBt0v/1uXTnd08ikaffHX2B6k/Q4eexQt
ofgTRRmCUy6CXPuXLU267MxFhGsiBWgR/ekcTw3oE9jwbBs//rKrNSm3vlcf/7K7XpYeGxD/bWQO
84qs5XnXde+pUZWXYnLZ23D47P+YyHqvLojTPExE2UqcSGTFSmxrfX1QFjmKehcvM7RlrfcQnrSO
s8o1PT867PQ2ZMX2e7nm9yQs7m4908n3Sea3mwqWz6PhwqhTRzkRDAkVvwgu5Bc/rOAEcEvvNVFa
GGJDFqOhKp+AAWTn0tTklam07ixNDZeN9eO7kIcNHAnsTE0zPQubOHJjx9iRGXQSNc0JPaiMEr84
VgSkgrhLzw9bWCZICCZyvPCHQX4lGdzb1WMJgNXVh4K9nv9frJ3Xkty40q2fiBH05ra8r2qvnhuG
NJLovefT/x9RGrF3x8w2cc4NgkAmwFKrigQyV661BADdPQirEdfFygqQBxVdLbK7Uz5k37IykZ8q
vWwukC2eYs+FtVcNAzK6RrQTXV1XukWah+7dGnTjVnci95Hsqfdcq81KeNkj+5dSZx8vU60I8Auu
mcEYyRN2bnjyS71+DfRyGQ0adMwWkcJRb5u16DZ19J3a+OFmJ230kHL2NOoYkKija+vcLGp4L5mU
oFaVkTHZyRn6rpZpVI+lTRRYj4NzMzHbRrURnFte/sImGq+ry3Wj+uXaNJUxBgjd3HTDlLceCJJ9
GrjJVTSKXkQruTARtNOy9D4W1GNCtZLnowJqAmecnMWYuKKCs9zJDQnOecyVfHcF24uyAHmYj+s2
7smNTBw8idMkh5Cipm1M/8Y86OzapuEB5bw4qub+DOIDLwz7R1i4P9Wml1+TUhqBJVX+tc4qewcj
fADXoqlfOoX63VzLi1clzAPyG0X7AyyvoWnOT60Mn8PntJR13lCDeW/qxIKhrk0eiihD0vRfx9vJ
+GmM2AaKK80iNvyfheFV6sUBz0xJBiLsOsCCczZqyLqH4Q8IzgdYXYbhKK7mxjKUZKtEDVXUyLs5
U+OzD6HqcboMtfK5VckQz0JvYlyVqNMXY3fn337COjv3pVKsY1l3dxLVaFvEVgfQRmbwpiqSBHeg
bOzDygve/Cj5GphOdeXFHbzpUxY8rl4910LFvE6exJSxqNQDKcNuKZxiTrAgv6j2IArLO2XgtTF2
VBYZvaW9mKGurJJoqK6xosY7RS4S8AuaeSrCON74Za88WhSJLTvKSd670XokyD4B+dl+kbRauFSy
By7bEF/XyiXljvWjXvEGSQpFPilw1R5SW/J2YyGP19xPh9WAkOlr13FKzr/wzElOupGTAgirbkGA
S45WwFvjkzeVSTkNpZBoddMXDZC8EIRDM6LRGP1lEWsId+FznyP6qgRja9e+D5WePPgT9bXSd9mp
T4urGAqnIRAIxjns6q0YEk2nq82VWMFCzJnHxZU6cWLfx/C4u/5eH2qw7X1BOSFOl0TV1fbT7CT8
5TGQNq4xVgCxNGdrENg6jkVYHOqscwjBN/7ZrjRtA74tusGLb684uAxPaNPXJIy1YnrnIk1ua97K
bqg70yNdOcLYAolBMrGFKGUdbcRgqKR2cb+0PRiaXaJpw1EeVCBoCufpzGuqp7aLQYLrLsHqRE62
ctNBjNjn+n5IymKfTpHJEEbGzeiU8S2XRChb9Z51OUuWplwVX9AR9uEJJbTYQkxKNWfKVnnYutMh
agGwcN12BVRjbmZtLXtYGBPgoy2k4MABHL23qWv5jbugXkI6hXHSvv52ayzQhXZPxUzma7/c3Mp0
ES3DzWE1MS5WMyc3cC0f3diFmOAExvgU1XW5lWKb5H40qE+BaZYPPk9ws/aNYumqFAW0MBIcSidW
nywzVXeZZ1DJPznbiNs8pZT2TK56nmRLBazbTrgqch0fGgm4tujqVo3gpVOou84iJQRtkPyU+DBr
Go4RveYep55mVM0vdchmmP9+5Ws0QiXh18p3KW3Zc8UQbROrWNiEucKFV245ZqRw9ATpuoqS4kGS
Kn1ZNZSal2ELR1OTEDokCfCVIvJz5jfELUJ755WZ/ZP83Ivbh8V7nhj50pIK/VEDJbep4VE9m2Gk
7Zsh0XZIMLQXsSJUPymkXC6s2W3vfy0zdqe8u6bY8X3FIgG9M62ot06+HCaSQh1Y1F6ccf7uFPRp
jIxYcfATQtujsfMpUgwzvU9R2BmSdQL/ECzdkpYnD0GdZy9FU7xknaZeBrdNX/iUGeBGg4jMZByl
DKo7WysPwmo1VQh/p9HuhJWsRwG7k2uiz8lcwrDGpiLW3VfNBQxNAf5di9/tQD4Zk+qKaXE88Vzn
S6qbE91o0FycsAKY2Soux/OagrCoaBeVZtU/xo3rSfmPMo57ACJQYsl5905ph3NypfJXUzfVsI6z
WFt8MnzqmmXFaYviSDE+BhncIQ4SgsmoOye/JgwN+TqH1tDghF8E/Xd2ZBAy991PmA9fERT3vzgJ
PMHUFXXXMO6NXUVdDrUudn5NSAivoNk2t6Y+OEteb/zZp6ahwOBoKjY8cr2GvLgYzFBFRVh6iMhM
Gy7vrzFYBLqnn7qqcp9dr5t+KGqNMCPdpHXKddkYSF5MzqgEmNtR06HbmLp+48DjjBjyfSkrd5qL
LzUvYurIqfgRwqOlNbmaddMt2foEm5jzBHWR3hit8piDZ6ZJvfbWJDx+qhXnht5fAEnuUX4IIB0w
Vnk0dD/kXHlKyTJ+dVuzWqiW6byiYDYs0dxNnuRGDtYQTx+dxIIn0B/gbA3HbN+DxIH5RJGyZV22
B7YaNnh2rIqlx1vJsONVFrnpUzI1A5kFMg0PYkR2vZNjjXsZ09n3TeesKpkxottN+bRsuskKiFAn
r4S9HIgIZy18xVXjnkPi8stC7+1F6svPkUX1lQklw3Yg/bQx3bRcCmYhQRwUTgWwdZZP0vHAWuWx
Ql8lVl8tnX+eHalX0ZMJoYO8fkZTtbopcA4fyiwtV15qGe9Dm323EiN5yJ1KukAPTdLb6PgdofMw
RSMfyCZX3xK/+W7wN3vn5dKgfQksINSaYAlj8w21+e6SUcS0DmwbJLFjIZmpdNW+9Ci3duGbHFAL
QmBIHk/8Wv5QRh6Q6ICgeFe33sZ0QFjC9xZ8d/iP0UpJ2UVKKO0IAH4bSojNEx0C8gI+9F+1LDBE
pmpuvaEj6m6ROkm3ZpE3D76Zn2N3UJEh0zj6l8mfcg2zC0Fn/2aFxUMn+eG+7wPzCIk3jJBTY8RX
L/+aFX7tLbyOetEsaH926kbW5G0fFM4XP3O7da3J5dHmAHH1+IjLsGGTpcHgsEF1W7+WY+MtO2KR
VAsVIUzRjh8t6iayKPuUr5rSjF+VSWIV8hQ4Ra085xs1bDLZfvPh2v1m2wHMKh0FZ7xQwq1Zwozi
ykb35pjAtUrdb//0jGFbegWJu0Z7blPdoUpPevDMdFfrkC0MFqQjQ6Qu6xqR6S7x7W0EJ/kx66t+
Z9rSwR2zdK0MznGMq3YhE/QgENP0mzbQzE3mNl98K61ReLeDRZUOwTd4mW62UVg/cn48UDmjAQsN
+saR6voA9evBob75gsMkZk6FwiUdwKVHwEB6zw8fRANBmXKUIljpp6FIkqAVS2xjTW5HOXfWoJzl
Lv/S2/mtMFOi8Vn5TPl4fIXYWX7JJAUCL8W6qGFenQejvHUhUJ48CcNj4PwI5SY9yZBOOGE/7D0L
BhTg/Zl+ki5uQ6WibybvHaiMLdh0qJmmrjSY1ymy9WiqbXdpzJrCdQlQmy6FwaqUG/+oOs1ZqRsb
zvoJcTgBE32HK7YI36PcByM1QF8gxkVDMRZ4euEi+o5f/cGmP1217vDSo6Z0LeLwpVay6kKglV/S
2JHh66r2VbbTcEGRRbItg/a7TSbkAZlg7dz3FqWNuh8s2W1kJ64ehBHS+O6h7S3gymP0jbA+Hp1i
DHsniPLFvR+oVr8YKjUGVJe267y3i9dCC5s1Mpj5VnRNzeT14yjwy3oj9W9OPiy7mjJQomxaerxf
Wpxaj65Opd9yAlUcI09/JBUsLf0O2UXfOaTVcCuG0LjaCajWrl7rjvadc12xkMP6W6cb7W2sE9JO
GTSfZfA+lvwOQ0ldDk1Y/ez0p862YPmJfOdUkGZawELVrvqI4pkmRIo8kBp3hzQeASd+zrcEJs9b
Ol2Rhr4lalxQxMmQMLYZhVJdx7NSdGVVTy6SUn6LQPVkKJ09l5Hc8g6CFkp0rcAbz4NNsIz33DOY
z+4xabIlZRDmc57JySIAJkDivP+oJjdO3TjSeOv65te/E5MTHsLg8HrYawN3/61ZZ8GUPQTxz8LN
7UNfwP1oN+jbUHWT7AKdCivqM6lMLuEm48g9bLRcK66jXVoUW8oNMRzv5tRFtsvYqh9Tm7ycz89/
xzuE5FwGlQKEh+MVUuZs7QaB/NiMkYXKUCc/5/FDWbIBneR6H9o2DHetjiJ86Dn1dQim5IsTl++q
m57lgl96FPeorQNnIsqlLU0LyXWtMfRd447yDqw0SuaZGq8Vwyr2islqgLunV0ZXkJlmX0rV8lqV
S/OHnSdPyoBMUJXJMrI10rozwvwnp7yLz7Pw3Wv5hJ0fZVA0Bc2uHOqLzU9pG6l2t+0Ne7jJlu2t
4IBW32QSlKqZhD9T80wmC+g4P+ab2dfWu+XDc1q0SvVIgqnZFHGdgXUpwUYTxmLPVd2ySm+WaWVF
34qsX/pZGf+Q/RIRhDSIX0yggZsW6pPjOGqwtBhgeX2nU8jpD2e11u1n23EUHtkbolzF18A3KO+0
5eLg6p0FnrD7oXgRD0rbAopvVCZA+CY8QkUcroncDJfEMfNFaxjfQiX3nilFHHYKxKlbSE+dF87o
UEWm3p/QWAAgTJPhcUj0jrKfUt6Uadu8wYt6EB6BWY9UrRGfU7sq2zZ9tZMtL97DCWHuFfIPJ/4v
I1J/tXmFesJZBRD5r5ueoPugBsMpJey76APHfTZ0nXBQ2R8m7EmnwRBc9KAF+zo+BwD1qKgp63Vp
IFPt8bdcmSh+7nm5SK9NOPoLu7VJf0/WqrFRnDH0Z1meuEjdjE1RzYu0BFKh6W23bxqi16OtpO9O
bP3oQJreCifUb5nmf0esPaUA2lnk4KiX1PHBsODI5h4RqWHbt1H66KlT5Dprqj9NyLOSoFF+cMr5
UciB9VJA/bRWlOjdHsp8Rd7TuSVTA2YZJlVyRzvXlFQJfo9KWY0lmCXfLZ2bcHQcE2h+SBJ7Hsul
3iT6y4NlWkW4xcSVbvZ97ftisYm4TnPt245gs+T5azvL07PkVQgQjDHET60Wn0Bd/GEBmDwHmrHO
/OoJCupgqY7qaayco54Qx7UcWznniLovx8FXVkZd9zsnrtQ9OiTDNZ+aYJcOhFxAGQS73HOClW42
6ps5wKdf9v1PiuFGv+PEDq3VS0m8fVHVTrbuIEjicRl744EMwtLXJQOhqFzbyQMgtrgwFWI1nrVz
Iyld8pXn96rEX3xHhQbGRgRGk/PhNFKsukw00tGhqfWrzoiI0MuDRUld07SLqG6eIAtKdmJsbqgK
+8ulstVu3VmdtmA3ctZJFbzZVUcYxtKD14mNctUmhnaLHN/Z+BRnu4mxJSM1nigwSneegeJNpxYw
/gT1uSu15AlGBfbVqOyBvdL7vRhTEqAvsMsCB5XsG0cB64eiEoYaJzky+9HT2CWjNvFVlqTh4OvZ
eACPzV/HJYMRUNR/asAesRGMvkgVaYeOItx1CwHzLil6+0FG0FS21JZDD0rz1L0SKw044/hBs4y9
JDiBGU73wUjAwgbmsSqsUV1pvuNC7tI9ekTDHcMkhT+GknmuQSi61Ks9SJmXPbCXnqqdkY0YTXZN
HujdFxMhAMQNfTZ5cV2+oPJFED3Sn/n+mGB0ljC8pze7mZSUmxeLYuQbkc/k3hTkpVcFDGHrYfIS
hrCo3Eud/yk6SLvKaxKm0cqyyvEGw5Sz0JS6J8uijbf7mGyYWzW2dfCvuAgDpwX9agCRnEbyLoyW
soGAey015al3rOLUNPGvqxiqBRi6oWGE9BqQsvC5X/Ik4nsVy+0m5k14Lg30jCXZyLeJ4rhUVdLw
NXD2TW0Rv0/Hs1GavACS8KEupIifP49FdrAWGrgwdCNsQglJaVgPYqy2MwKNFbSloa1yTKpcknRE
dUH9bUc5TVdZMVwa6IBuMswGS831vQefT70lNBeTLexgzffGmw2Y6MSPruqUFbyCOq9pVz86uZps
61B/b/02Ovvtd4Lg5SVuhnzj2C5sMQEKRJUL6aa4glMZmhxxOTe1demLfiB0ivxIb8omQhMWfNVS
/O7CivKHgbzFwtCl+pXnvbKsQ9d7KuwSpbawdK+mzJciiCDtCaKj2aBGrDYGr5apK5oOUg+qIJ2s
zxbCpPbErdNuJXWxetOqx0CfyJlkM0aehz/wnbtJJhy3pyqM9MVIUQmnXnUK9SHgJgiWRFP4CtsC
32w2iidrdwKnsm6QX+1V+IUmCifh16FrBV+0eYoyeATy0ItXjaXohzqgXt8BzPWs+Gb1yHF6IfdJ
9gzz4xqYpPQwbdTdplLetNgpTmUSuPeukSfJMhy6cAOBCxoradtLa+RapW0MTPex0rM/KZ0AI5Z2
3YHfWrDoyFQ9GFkEXs6Jx63huACuSunVR9vqsRuSpd6U1bM3DOVzlti3HDLhS+5J5bOjdcayHYaG
Jyxd21bcLSmKcOXW7sXI8u7c5oN7SZGXh58zfPOSsNwHsp9TuOFFb2ZEbJI4ZLAT1og6ajDypMqE
1ZUQrkoj6Um2dfmR98dODPdWm55iPwPZxEETgOToQ95ABtPQqnhFPYT5YsQRBN4q3OFUVJkvSUXs
G6CZvLKnrjHIyjbPeL1LkWW8JFQpAQlV4rWYqzqtt4Xhu1nf5zYgh3nbazD84swOr9pko+vBk8ZS
UdsHkLZT/yW6KiKVa5j55Y1wTjsw6Tq0o3er7EUpoRs/397n9r27gvBH3gpnjWKKVenb7t0am1Wz
siiz3wlnOegAPbVTGlbcd/SlpV7X0Rbc6M6wnPbaeoO1SYIxP9nRMSNC94zaV6vI3fNUSfOclP0r
+TnnnMEssIPhAXZ9re+uTR3vKWl3jpYmwcYixmrlazFSmXUfarUuuuggFVw5VwOoS1P9SHbkYHd2
dxX+aRnEK87PAYLtqJtYaccWLyBPLIcxsnXkLhKl/zPNjfZrnvsqwuiacaUuPdwF8EbVpMNujRG9
NDJSYaaTqgdi6u0ydHrvrSR0vNHgOdgIq1Ih+1EXMeoikzXTgfRVWXvzAlt7bb5WReLtVD+DtLwj
bBcmZrmqpKLcglzmvWV743BwkKkw1qFh/XUZT5e6khTq8oPDh0s9UfJNNFV7ecYj4rbeq8k/j6Ll
YSVBA/Sq8W17cGOEiKaeZHT6NfSGR9ELxzS7FKDzRA+MlXHSUOhZBBO9+lhC8mT3PXzn06oIdGqb
iV1rFZqSdh1c+VejS3tLouRwHmbDnx9iFzDl5DSPxzqci/4QmMtPhswL5UXhJsN2dhYuxCM465hw
zf++ndtyYDRKRXlBmGBDfffwbo+muxprpzsNSiqfZZVwV6MCHAw5I/sDZBPBpCgkmmKSFRJXsWZM
PBgIw44WikJiTPl9FWdTkrlFnvaTQTgLK6y9iH5MK4tpaP568ChAZLEeAVHfV62ILQN7IinVLEAy
r6JhTA9ZFfxqqA1MD0S+04O4mg2z32z45PdfuMzLAzeD8F6sP88T3dlnvtN/4fJpqXnuP37Kf7zb
/Alml0/LV57018f/xzvNy8wun5aZXf63v8c/LvPv7ySmib+H0g7oO/rBoxiaP8bc/cdb/KPLbPj0
J//fl5r/GZ+W+rtP+snl7+72aez/4yf9x6X+/Se1Pb9kd6hliPYObO2C6Wcomn/T/2CKKp9ZKTnC
+6x7v9Gj7GP/PuHDtL+9gxgUS91X+U/+813nTy13qNCsZ8vHlf7Tev/p/hxmOHp3esjufL7jfdXP
f4ePo/+v973f8eO/RNy9HsabUXTtZv7Xzp/q09jc/fxB/3GKMHz46PMSwhJP/+WfxoThvxj7L1z+
96Vsp4Q6t9S+DpIRHBupnRgSAZsd49+NsETDUBxU7SaGxYi4qsSE2dd0y/AozCUJpL0TI8umdd5j
pjX60qsMaqtqQ3rIghgCtbp/5hQMke3Ui3MqCVvwLZNdzBkD3TyQff8p7GLchSdqM5YwYokx0VQ9
bBmmDgishmz/BF30FVKP+FrYUrzvbAfB5446X9uM7g0MlfE5T2Egnby0KEJJTlgDSwLO5smn+5gw
q5H+Azk6AiJWA7WMWCr3e+qcc1Ve3x1dWCVXlRHY8CQb1JdkIxI7nOzBYSKmuvEjtFxt+G4M6ue7
4qoTNCBvH1LdM3WHwCquhRIXV0VptK2nF0DXxexWq4adW4Bs+DDb6h2AyWnzDrkgK4qJlZkjS2TU
D/NaYmm/0yqCmt7xvl6QFM0pTGNoef+6pXBL+64/q2ws7m76yBHNUneOXPYUMaMX5E0K9XexeuiR
KVH/IFzfyNRfjUO3Nfh/OwLK9U5+NWnZC8F7MSimz+YCnIgjOfoh6RpQFXZeUHSawvSRWfu8sPx7
x1ECBzTMNJ4Dx4XgiuDVfYYYnKdJ1hgtSXrU6w9z7p7VUK67OEmPnyeOyuDvm1B6+LSW6BqZeSbS
beyVykCrPkZobZQ77xI0iXcRV4C9PHRbS2/rApklr411Ngi/zhmj80hl6eQ6z7wvpLWPth3FxE0D
/SCakdDZAWVk/SCuEEwb9omULIQx+e0muq6ueykFJ8zIKI5GbFZatI4MvAy1MR/isaZQL60kKRcx
2iImtwZTqy2F4W6d3MVVN8qEvFXvJHxnDzJO5kbKofQAr/HLd7ZGiv+EyJBKwPZfjNqY6TtoEr/O
4yZ4QhU+rTQjy+PKW2GZb+agYQiqroPCZPrUvz/XvZtSqkepob0WH8KwPJW/SJnAsGW7B9EYWYZi
/b2dR7vIZDSjJoRo4eSbgGxB+HpA+W6MO+nDAnqREzCIu1i6L3if9GHBsofrVYKhYaXCjH7UpyYM
8+YouuJqbj6NUacHbSwHseVs+J8WmKfd76H2ziaD2i7l4FP2p4QjIgrIanLzZT+9hUbK6SpEUEIY
iLdFaFAjUjuJU8JLax8oBUCcUvTBnv4atAz/GaEFeSPGQY85h3nG7FsKYUuxjJg7+3zq5l5PNYZT
70c5epealExGbsDkpofRUwBAbW9bBA1kvmFvRavthAcFXA5nbse/WROMPc2orsvNuARSZUHhP8FJ
2glO0gyAevIxN0k9TpdisJ4s4mr2EVOqfmP1yDfNrmL477qBgKjMK8XyeHHbengYHeOm10n3XHDg
PuS6Wq6HMk6/erpBSgmAFaGzAZK3KQUlR+6XwgC4GhXQr4V17S6ketgLsLFAIYumrmx3aRhOsp7H
BGw5papunYDfWgrDHZ7sOm641Wy++h9Az17dRnuYF7/dHRuquKsAxlwErtyDUzjOgZOrni7EpWjg
YjeAEFRo2t9HS6qg+0I1NtrsCdmpiwzn5EPeCJnYqRHT7aIOAFgSFsjNqocxNIVQXR69GtmcoLqU
ObzP4ko0+ZBQbZvqoDrc6pch+n0Ve4AcYHLWt8JZ1jTkoCMfTtTaqq59Gr+GrmNBPhwDOZXiAd2Q
v8ZCUllXYfCnq38aT/r0Nf69RtQ+E7bMT7WTR2e4/6NzU1qryiH0CanXryFhHItuBE9SKfkeEtqT
PNpDtxA+VQeCmrwnyvCpE1EfOK2VtHUVbMVl3Bg/7EDNth/GxK3Cnzm84CdxLREy7XstgehOdw7J
1PSmAiPl3BdX6ASjS2JWu8/jUusc/m6sN3z3ICH6hKb75HNfVYyKvpgjmnag9GQpLEUxyDuyyq1h
Kjdd9/PXmnizLwNkN2NffyHqUZtN/up5qYyCegeuX85eFSTkr0ZnPokZYW7H5zJn05jrRGvNhgeN
Tsn10U999yiuki7/Y/BscyN63VC4R68CkszL/S+X8PfVPNYBM0UNx0V9YrLOhvtksY5Y8dPtaqp1
VmmdTJz4/zJvdv41N5BRobCCjewH2bYYde9BkktY6Asn/kL07t3odeUn4tqOoZP6tb3wKbai+t1p
I1I6Yes/+qHNM9MIpaNZm/Hx0zoNpF9Hvyvhu+FLfFLkytp3Uk78CdqBRY14zilAXmI4N7ACbtoQ
6CVYBLN8CyPJWcewdS0sAuUkTJNoDe9Yc2qmhmTdx2YeEy6KrKyj0pb287iYMHeFmxhLc83cjZGD
Vtu/LGnk48c7zPO1kHREnSQ31zAohIoRd7BgJd+KbiznycVJ4gsA2yhfNilqFp6P2pav1fB89Shw
KVrQLyDV6kic/0uTodeL3qsBt/dCmMJOgcdaXOZeggpsQVjtw6BbZOZa60JQbk7VbAIlUqaSA/9J
NI0OgQRa9w+i5xUQ4Mwe3eTW4RFY418e7JrAPyrIeytFWq1IO3rnUpAkFXXMtt3N+rUYhDrTPw+C
ECmenMTgP/vMc2afaqJdEoYw1LydDFYPBqFce4ErJHKV/KWtUKL7q/OXpZAKaZNSHUUxzPTc07xs
HULlsBSPwfmpmA0w4/qTYR67P0cngz64BNKnx6po5qVmwzxtXmp2zhBsIl6bpDzX6/GJWv9+YZNx
P4wRejFqYnnkWikpii23KZYVXCV+oz72kxFiDHvZKCCzhW8vmcYxqCa920xrC9IqwdEu1eAqrEHO
/0iaQGMuuhaZ+Yvu9UeEg+Sncli31MdUIOmALExy53amrdzG9PcpQhenxIKFizNRHq3EJcTiQ7Ww
M5CdlKGWm3pI+2pRaPIv17t9niquumDiYBg4q4guUXaqmXpAeJGUPdpUG1/cWlOeB5KeSy2y9D2o
KeXZLy0btnvPRXE6hypM1rulOWVfDSRf94ZW/FmMss1xdRoD0+gBAmvK/TjlYUWje4q+D+r6T9Fr
ppyt8A0o3flb32nNebq4EusqmVTuYemKj33UFdSvs59S+Dtc9RLAjBhrFao1a8d1tmORSZecOt31
ULeozfVevuyrRDmMookrAE7ZJCe4EAMfTJM9g+vj4CXtryvh8sFbi4IvaSaXO9A75UGVIZb8rTYo
JAdFNwuyI2kR/yiGaqFKWCWkzkw5nSj4/9InFM6lSeWc1KtAj5Es/DCjV/KjYVre8b6AsMyrjCl0
16vfH2NoKxLloxcvjSD/QSo1fyIDVTxJUvwHuf72pE89RTb6HZBJpKwmj7xQi6csaFZQn4834a8U
I0LEPSVSwigZZvWg1oTup+likuvGCoAjtL7vN7Dj5JykBrX9Wp4vO0IlCzNysqNwBkUw7tWBSiFx
fxQi5P1gk5aEuNpqtbemKrWzJQGPFV3Lg1R5rKnKEd3CsaqFrEfWOfUk+e3XnLZVtLOUwDPuFo72
Ns9hExveVBW1Px9Oy8CKvyVgcK7Z1JDCVK6+mhjrflIvnceEIdEzdBIiVH5EVzTCxdeDpx504mEe
ElfUjPYmwZl5HXKH9sFNofz9fbu7p0qtuds7YF2njyCa3tJhUE/9bedK9dHg7JnDNqDWR7Uvd2bn
DTtbqWvoaRmKVVOjakX0xaUYvc8R082KJCJQ3KJa+yP456bO/mZCJlPzGQXSTmk4Qogmbj0X1NXU
r2RJvQ9S7vLLPDt+GhunGY3ZOL8mC7OuxepWAZf/eWkjduwEbc9/WTan9GWnDfA3wgsSryIUZ74o
jdPxptUR6TS97Itiv0CKbL1CdFaeqxDJQKuP0y+pO+Rr26O8nCM2RM+lvLAyWVk5EzIfKej0aEzI
TXElxkaA6MCKJ4tost9XogtNGmbHiKHl6aYXb9btZfbMJ3ipm5viJ+1NVQx31XUo3sxjplx45yp3
t2Koo+gSltmJ0lUb7H4vBkUTQgyxNQF0TDzXzW1uzKewdrMb6EyLo6JBEWdWlQ6Ae25YhKZ8TgzQ
bJSYrkLoNXc52erXpuIvVIUGksOTEjP1v1RXu0191KduV4NgpULYPQmraftfu8EZLmIqCNhrUqrF
TdhsPd82uhk/Clsg1QsQOPGz4ijOS4f8MAwvjik9BzDl3QBsVsfMBZE69RKoDe5XjRMjQqC01V4Y
esMrb05pNzuYtNiPTM6zofGlvazoDYIXuAlfcGzepvEApsy+YnVE5IrI9++z7za/BI4hacpa8jx3
43Q+PASxl11FIxtIQ401Arqii6DxL0OVV1DTyLK3mZ3TyYrkRLfyoxzqud+rRL2SXT1fddZdkyMQ
9NsgZhgdUbtQsiBj0qWNCdP2nvuY+1RBNWbipZQnqT1kudAKFrSWc382I1wI4aXoD3Vd7Cqd4mU/
GrcZ+X9Ynrz25moq37fpSovOIRqAV3LKv0ZCN+umqA//QcJhMrR5XVLBAJiUaPHalWLq9EMHnkAI
aPedU1u3YWqoykUFuCQ6FiuBdfMTw7oZimtt6z6yFvOYrkjKiQqnoxgSU4UvNDaLOlV9MIqsJoyK
5wX328xj822clorjFm6ao+Nb7Z7CbIrT43x8M9lyrxK9IR45dW3YqCjb1x/6VqqeIt3aerI6gjVp
vWMMwnQZiK5uReu48aqdsAZF/zV0p1Q96JyXgm+v8IJbBeJ7DoSIVrB0USnpBlqOYCu6Y1iAolR8
5yy6SgniU0rfUs1vLryp4vsk9FlgHoapYS28cs2QFmUJnl90UwvCThXBbb3ga2vmGUoL0AHtq9xK
tzx0tSeSDTzJIRL4HpjQb0OI/w2OwH5pIfV9/eSrwxOAFgu+aYzKO9vHFcW7zqqWR+3YTo24Ek2A
FNXRKny3gAMdiwTcatFqUQ3hJt2orB41pw7fuqh2wuc8beq3XG5+KE2wsa2ieMg7WX2mLB14ZFmx
Uwx87bkH7bHyjM7dCmugc95HtUQDgIHzgPL3MXKBSUWTc0kM8UYJ+EEYxfyw+DO2OQ2JET8P3/+P
tPNYcpsJ1uwTIQIo+C092TTt1a0NQi0D7z2efg6Kkijp/ndmMVpUoLIMKTYJVGVlns+vFAjXc2+l
AOw/AZZXTVNdJfzUHmVB8pVqBo+92RWPJHNO+JJUYJeTFydLJ2G7mhkGYNTf/Zsu3+qBaZ6FLb57
KYJkQ68llz7nTslyEjo+0YiXdi5kw5Bl1t4f0pfGKn+Z5gFZ5hSnyoqW1/6t5R+iYDq1ElE6w+fl
1a1o/sM2pub/q99tWBTx/c+VZlgZiR8TK+1B3BkNMobnnFNRBwJiEIW86grOSRay/k8zsaDhLgi9
o7RfZ5BD/ul3s/3Rp4DVseH38F1TS8Eigxf+45VuQ+TVv+8mM/ANDSzrFv9rRznjbW7ZTw8Uc11y
V4HUjUbAsnegSvOtjYuNObOlZR20SUjwMAGNN1s/6GgY/VGfB7bSKMfcisqxo0NR9MoDgYPmU1dn
X5Xc7I+yhstVbNibmauO780TwiG7MM6HY9Y6Gio5ZGqMViTQN83ERdpk0WUmkEtH5GtZLZSJ2N2y
m/b4bPn+t1XwSjR0SIaa1qIVmGcbwx3bUxzXLnkqoX9QZvIrk+K4JkAomCqfGHQ/uMgrU/C0ybUW
OvLfDaiM4T32zE/Sbk1pBIZi7qIlP+qegyQ5R5o7AXCIQXCbUywUZMkNvU4s+1YjBwbe1wRhkru0
SfI7e4geQsNMt9Fvk7SXVhUUi38vBzLasfJBX0fL9j86/Z5N2v73KQvP/TV7U/hbgpyctda72alO
wg7QApkGBTkmi9Dqgu8ZYZ4kEf3gL/Omw8b6NGl5s/I0J7nkOSRB4H5iN1qldrFYo62sri2WpO67
HD400zEwCM/eVAGpRHZtD6s/jPJSFrpPgHrX6B7hWsRsE9stpuOteQRx3y5aj48J3eQvt4YQPCwa
a2heqmn+yNOW2zE4UlkjU8K4q/PpXdZk0RfG/KXpq7Wox/xR2tQQEEw1Ofy4MXmIZnNUG65lmzGb
wJ+I7aTo7fJmS9PGWYwdweq3iYb4w9PQLr/OSjrYgTS5aCHnkLbMhS3rJUO0kTYWR+GyFGGzgzNy
yYsRiQ9klh471xpOcDNP0VwjTb58HKHwb4CmTStZlQU+/O8Eykd4J+mW1KZ78TjxloOkqSHbegvZ
oFtWgKHJEx5GIsk8pBmHQlwSouONYgrPzVyTdhFYxh1rh4OsOepkEKUoxnJrI7m1kMZrUavi4gmk
wvQW0py0Bb2qn40xWtRpFa0tVynPYWFyOguad5fYmn7m/+0Q8GxrL53FAYraGcG3sdCWKTAUkrk7
45AZYf4lKElcdaBSATtSlHU8lfbRgFBycGvV2No4Re478iFXIFjUT2YefnDCVf2woy2KGv6G+0y1
tcmeu29dYS3z0sdmta27yFmbH9vGPchWS4kh3icjX3G0Rq2dSizkPkHiZqWLyjqSNv8dpEJAAoWG
pPdsuhU3mwWjfZerLfnm9JB2ZRiLDpb1r2Hkbv7/TPdfrypt8ztk3yXWPpHy1Xx82cxFO5+8yoJk
o1VEwO/xZpI9fDFqm1ao/EHnvtImx8sqiaCPxLube1m7zUuWTAYLZJuTLnVoCSufZZbT57JLSBa1
P4Oydy81J2xjnZW7XKjhOesbsn9N3XrAG4TylOsBV0KHdIEshvl5MNunPuYbrAz10uw542SXf3fl
q/6BWpWXo5uKdVUapMrMZFWhmxTyai5kl2mms7az1zqc0h+TKMYLdzQw10PQfZCscihJq/zkAzfa
kl/e7crQi5CxUT9MvmO7zLHB7+R2/jqQgLR1nWlcy2o9NN0aoaZsK6ve1Ecr1dSjvay6YoZfIXRx
N3KrfPUhWZFuBHqrVFXlhP4zcc0Z+LVSdcTLoGU/q9Xsb5VVN3Y9UGTdz1ZZTe8LYz366vdumlzI
r5aK6lBiEOvbZDHR0T07GEtDsYT/zCpVOvUka7JIg3QGWYjvUa9n6Xqw98LC0Y/bQCcdRtWvV/Ni
ncSYsucQiEQz2WCIzLi28lMzSFGaeyeVKdaF6GHP/m52S1MvVnLG67Rk1i7GzFPWDVIxyy7p8oMZ
p+gEIhe7mog//1BNIAzC/axMvbmetCA8tJWTPemx/oGIZ7otfJ84ndbPT7JwvKE59s5FVsa6LNvV
rVFXfG1pVkgsDW3Z7wAavnpZSTKhW4mFK2zl3MyCIZwG+JcsgbZkavof9qLMfGPRO8Anw6bFb0A3
OQoCbbefOpQuOb6I3lsBo9IynS9N7/Ogiws48R15GW3fdDAjcvcLmKAvWtFVT4Y+xgeWStoaxHP/
JWZ5nOjuFwNPHSe1hUosrNAejcn5LsexD+DxTdrJw0DGI+cRrcFzNzSvSDJ1eDI0S/tMRinanYSI
7OXWURYpW6HALnhMzbtJWYQlaZ9qUyIQntkOpOFisk+Fa63kJtSJZrm2zF9qXqNe6jhSL3ntvVeh
r+1lTRayMYq9RU9u3Olm14Uwjm2hTyVSlWrtvlqTPp0sLxwXnYqo4ARkbu2KwdnKaqqYL6g6L1Fj
RRNjxtYYWhTwqYngKK/iKUjrhbz0fSeuF7cm1WnYtFQakeEM+aPjz0tk/xZGY7nQHKfhGM2Fjxcm
W1V6/2bnVruVDahveUifhPkny8jIOCyqoOZv3RM9JC+DGbsTzaIW8wPneC1mks+1fu3UcuSmofUF
EGuOmZZR0TU8N43tZ2CjMQqXWsFVjJ7rJHbNrN1TEy7PUz3Sd00qxIvaeT9bQd9Fh7FHGY51grMg
l87/mOx4W0WG8QPC/r6OWpx8QBrYPnp7q7bze+nIT0Q5LVQ/C+5k1deCYF2qoMmc2H6phwl9pHj6
bHlOsUmaAeeja1dvsz0vxfiZlFmwrHyFOd5ZlkRIHXJ1CN8MJwZm7NbP7QgFMg2779LspH2wLfRh
YaY7iz3aAXI3pOb5yvi7OipDP8sX0ny9vHYPCLdCOhx47u8x/8xz7a0hL5AtbnP6rv1gkwexrTK7
Pyp+3iN4j5SV2WuXFi1zAzFfbLI1Vof+KIu8yp6Vwbe3cR1Z3knaQIMQQyOKaiFHEGQS4p6eZy2z
Kd5pnP8UiL+i9U1OUpH0m/h3Mhd/QHtayFYzjN7zWm13U6MJshrmEWHQcBJUWCFZer87yiwwkD7W
0Wy+sI2NY9CWHQuagkVI1XCIsVWq2NoU8MygXQtNXfl+86MocOUrSYlOIHkvZFb8Envn/4rse9v/
bJAC8FfbTMj4p8HJbJJfb9PI3lIl/ioc//f8/zXNzXaVj/89IjMhq/Db5d2E87sJZ3lo2fv2Xs1A
PPpGpi80pS5X+BjyexTGsnt7viK+gAQm6yItspgCVOSq3rL/6Oomzch+aHcd8nuGoRxTbmNeu5Yj
5dSGo3bnEV+WNBlpF6B4YRq4kcMg2kyR6bsLjefqqXD6tSarclxaJDnHmaqxUX3Sxknz69pjSETo
7Z3JVyff1+aGP3XbW4PbtN1djdPx+jYMdRYBU1YIOdsPKW6n1sVRKszSeUhq1zgR93KQbepsynsb
UIc+sjqaq7KhKdp+XWmuuxIR6/AlOzhvUdM+q0Hb1z78US8W8J6jnIW7QvuAms2tndi/Zg/V5WQ7
8c4JW/PcmHnC8zXlCFSrVUJ0IBuco8kwz/LK8St97zfN07WfHOL3ybfMy6Zdyj8dxzcjbH4Su6bW
w4U1zyr73aaa40JHu8gP15fUYGWEZGWt+vm0se9anxS8otjJKlrnCAGbpCLJqpOC+qjaJwQDnDv0
Jexr8U9VNkhb50bhphiDCPIgsX961CcL9G2qBzTmqocw4szLKAQZX/1Y8TFTkGfyp0125inYrJIe
Woesyn5ybBOx9jBwMF/H/jNfXQfNtqjJxdZQPb8z8u5n4bb2Xc+igRR4SEskU/1qmCXLS4QQwHGa
UZ1XG9jlMCfADJZa6a/kDH9cymllb9niQRDhh4Y00qQiHoX4JpKYRYomfBO5R1KmcbL1JmrpRZ+q
q2udLFTneO01uj4ECyv4+KPFlIPyeTzUc7bf5AmyDE9YrxiVp9xNZBWyvqIw40JBhplTP4A+QjvE
QxEeQ/Jcoc/rhyhNNj4+zl1kk1Y1FaV54MzW2vlG/6joPVnWUJEX+tQ1GzZQ4+cYLwL5p+Ob8GEi
8A1pNlXSXe2ZVU1Xe5+KP+yy/0Q4ybW/kbTKCVVFkCwD+KS+LM/VrK6bxGyPm2IMD9OsvdvbSAto
COht6llsV2fjsuMXFaxkqw+a9ehZMQ+oeWyZjda9qoS7du6L9IFzcHzvFYTp9FBbnb6oK6g9sOAW
ELv1L7rWIo/hdyE4c4MUV1GLRRK58bkLi+QJxaVLCU38nTCrbGP5tQJgzS3eXTKZ8R8VJPuh0c6B
P6qJ6YkUzeoEuhoBoRIRoN6pribfCgAUcZJfnbRKwZeWEp4tO8s+skFWZVHY5LF7Poo8fjAzX24d
5ZUyI53z/uttemmWk9xsfRB+bu33ZMinTaXXvrYpJ4ukRYXt2goh0nLJfbRmGTU3mVFcHodW5y6e
ulGywYGULv7HKGKpooPu6qvrJHK+aycj7j5pil7tIj0Kz7fCyomi7sflzQIeKTzDsUQrYQrNZ1yS
/l7abl3kVV0409LTNGV1a9BGh2F4Tf2t2aXkHc4vdjXKy7wisgN600pPjD/fhW7jimuL9otTxf3B
98bu4Kr2z0LaZFU23Kp/dIlKJVn8Uf89jTJ5xtJDVmspW2+D/9e57PmFlaYIdmg270F7TNtwsINF
NSO0Gsj+oACcYlUorn6XBS7oLYnaioFGnWLOd5ajGeLs9apRReWSMWrOH2WcxJ3sAn4ghKyEAJPv
F+ZuSGyb1WOlvPe9tidzDhq3Ggwcfs3s8tleTuV3PYbUEUaBOBeNcaiDdtMr3SGqzfwjSJ2ap6Su
vISRUa6GWunvLdUMtzZsjTsH6Yllm4wF0nYC+H3TfElrO3rRC8W+z0kkzsC9vXicxzzn/kE2yQL0
AyHNao1uIL1ZVzzUtbFAc/driVbwc6wLnp+6spQ1EzGjZ3vgR+bE7Wpkrb2y9YWlhPGTH7TdUzyk
0cpJvWabpFb3pOZ5dOIO+CobZTH43meH1eJR1sBx2NvaIHczUnELLZnMmSdz7eDnZFOdtFscwaex
bTjwm3LWMDPEp4OQTczJXIV8srYbsS0TaEBhqPQ8hH8p8UhhHC2pATubxJfeGsq6+ILMiw1iGS+A
kgacMg3xvYy0IsrwUjZpfC+DsOa2eq7JNj+KLrWaqIuxYdVhm03BcWGsLojVLx7t3MgfWUuTLJFN
2VZWZYOekyccRfZZmmqzq46isZ+v/edBvjLLpfpsepKxi5JlbzQfkeu3d7ILJxnOpZms5W2ApjZL
lZvksdaMRWyzCI6LsDNBBSfe3k2VS1T5CpslAj/PSJZ157SvOf9XE5JWPFCeW90mZwGNomrreZrO
h+jVy9IMOCKbH6aJiGEbR8j+zDVZyMZ87nHr9n+3jR0qfENNcm+srHPLgU7IntoBN7Ieo9S5G4ag
vKBRUi5RaU2//r97pMwx/D1Hq5Vokui5vyvjpHmqR+XN4z0e87lWZW2wm/pBWyqKUT/p+dA8xcmb
MJL4UVpMNEZQMjT7jWwLR9c+GwOcJL9uHpJIENZcGmf2pihzp1330fPIDkwlemtsV9/Urh7u81i1
zi03A6t3vLuKx1xFui6Xw+Qqa6cgABLVdwcc5oTY0tSIlxH00rUqOku8tJ1n/1G9tcrO/zU2w/e3
g3mbTqI5ysJVIR/w0M1BOf6yySu1hXiBK9jjFCSbAzzHFFldFbLk6mps52jSqLV3qaVPh6mAji2h
7C0KSDyT7OdOm5Td2LWE6mcifFdLfQn0M/ggcJJwsNB5EXaERGJBDE7cAXbVw7PZK+IcQ5AhuYmf
yTH1i/W10Yoae2/56qeAlAaOerzXvOYW4VpTu+0QsFnl7qQ/l4FR33H80S1kVQAHvw/rGJGeSmmX
uv5JE0X7JNsqAAuxUgZnWdOKsVg65ynkVn4PA8e5G2MlXhIAgLzIaI2nrpz0JXJLwYet2xtWSuan
rimgiggIWdaoBK/FLAg2d5Aj41mYpBogOsmRLK3Dj6k0N9lom5/6vi+2XbwOfNDfExHD1bewROdw
bDTl1er6j8qs4ousqeK1bhv1hZC69oHDtVOS5Ch/tx4nmSLxl7Iqsj7dEgpsrYnTe0vJj9+XlZVN
RNkr064g6lokuIbUuTCDAebU76shhZTBZqDfyAZZaEViXfvZAD/ugIYtb+OTmkMU5I/aGgKEF2zs
DBWtwWnZGVdjfHZbVXDHTLRHSM39Mi5qhw998he1XRnguPRhWTh+fme1ZelcL1OvyO80x8QFbRcQ
GZWvrQ6dG4dbjtTQQBj4yFMq13tkcdqmfxLerBmeGtHXxPOWuB7bH2nU3RvAqN6nkR+MoZfFfePG
xa7rLXyEWirOelSqq0DjwB5m9xc5aHT2BRSi77bZp4tAzaqXrENovbK9blH5KIBzPthBFOU3V49G
tWtiq33GJzFrjRHbLlurPPA55DG+ykY7990nPhjZJAvkzl/R73ZPsqZbtbPUnZ6Is3lq0MX/OZds
LJXJ+XuuEMETQ9fckzEPlnNF4tlPUmMl3W6d2SaoG4XNT3/dH/VuUJxl2kIcque1dSNgf0zwYHaw
IsznRIvsTdll8bqZ19pdVIG+VbgDd3NVHfTpjNeac19qilaIpyF+kAPlZLZZ7FHw6Hnm0Y5AUEm2
VureyblUffjvV/JfCj/k0aP73rXwRWMSOhrE4abt6nYhW9yu/Nksq9c+alpre+I89rfBUcHOwocf
tNBGndtoRYzbnbDQNiOMlbPAhPvrbPJm7LkaaGOILBOX195pSHCtokWHCUSe6mjvphoQZty03qb3
8/GzPsGe+mVuS0i70qza/2n+q7ecJJt9en/1luYgir65OWzjQXW6HTsncxtDo382Rv9rZ1XjVyAh
jwoAoldDRCbJVaZK5mbF9qedpoXsAWZx03cu2ZxeUBDQ3n7SI21Y6pzAn1hNQl5VlSY/yXpL3Hg/
c6Hc/itLa2S7cuNH5hdndGWc915UqB2VeLVt/KnbCs7Owa5b5dh1rlhPeV8/Azbv4crVw9e80ucb
j/EDx9AW6vCizdzpuSOwBT6JSozX/KmZFeEe/2FHQ+3UGIX67DuwYHvT/Nk/RCjq1v9mn/t3c3/P
pr+cX36gf/e/va7PPP/0l+/n7/7/Mb98/9X8/u0xXw8coDzrrvk90Nv+awsFeooT9GGcBZl0IcB/
M9vhMhBf0U//NkSGfQBy27HgNM0d9KBo4zne+BleGyi2SvlkC5jH5WxHvHj8DJFnafy2ZyTaXe1z
/8kxuh3ek2aRIrhyVxtxVS2SVLHuyl63EfDoxEq2yEI23Kryqqp1hvzTnEftoQ2GYXezj1pv4ikL
1CdkneEypbF4L7r6xeFU9Qe83VSx4Y21U78b0KhZDmBYNknhVqD9KNDTqo6yKq9kofQcl/tGU0NC
4ZGkkKJVTM1JFnHhNqdwLmTVMwdzCeKlWd1sldHix5Z1X5mijW7400KOk0Nkw1hAlSWnswLvb6vv
3aQj9Vb5L7ljhseut7WrfYxAnAyJhZymiiIJewPj3PXgX+IkPZR2i4p6QjTX1s0Q7obdrhxx9JI3
Z5OKPOkz/y6bnoaQ7Y2bs92yxyfUQaYnB+0CUko7xBdnG2k3I8KuLDhCizQ/S9yT3DY+NYMLApew
DMjHblUu/cEhoyARZ9lqhXOeFVFia00PpqcWENe8G2Yx2Sx1VXffomD8pMEl/JHE9zYkQ39hWcRH
THOeIFj9dZuwbhE5YQed2n4WZLj1W5TngjMIqHmLqfdI+ULiGnaqHRAZoAF2U8viIGsDrpGLvCov
dVcO12uFZ+zKFAmf2UAgEDn8ZA2lPqnnJZmJpyorhnxbdSNLZoB6Sw4nh5NJ2lYGCwrSj959eHW+
HIrRgHdbKGtfTcNDrPXTY21GIGcBy+0G1XTXThPUG2dAMVZT/OG1iWfgY5MFexG1w+voRNqCDWCG
DgOtUxnzREEAz0jDAZWSkifG7wIRyJ9V9kfRQXFLePSwgM6kQXUvtd0uWYtwahJp3DZiH02cuUqe
PdC7LltFg85/SbdnumZOLDEu+LVV1OKtUGYN8Tp2Lxy4VXcG0SVoQykd+ZJBsGHyZlE2ZEdkjiMe
ZMHi/qKrGihDH3bZ1Q52wFCK+5rI7Yc8ITElFBPY7V9DjLDs8RsGbzfTBKRzp+o4tG/TcE6KsA1P
xuvQGjDlMpnabKV5CCFXBOOc4knon0Dxl77afMpN4Z8dYJ4LaVZjgYKGYb1pUC0573c2SLATNxXj
UFwpYg5XVrN9FVeusmqjij1SnhmbqdPSixP72bVIkTpBGBoEtkUoyjknsnKr6uiwmXU7XlK/s8i+
0ezPIJo3heHn3/O+ecsrbXg1bLVfKyKqjyi89ce8yctVL9rmuStTb8URebirtXB6xb9AGI1fkXzR
a+Nr4LSfFWJNSBOkpvom65u0fzKyxnhWiZ3izzu9Zijz3AeT+yg7lfNXhpwHbWGHkJZF1m4VdYg3
pQG/j9yX4UXv3KPCc/eL5cDB1AeCc8IQ1UlSMuHSDX3zpRxJocvtxHkYIIvd9RpxACOR2l9KnG+6
axefIO8nO9/2w23dmM37fGQkO6DSCwN3zLpD1QnxJMLytcXvuvXxBeyqGfzauJr2PEccbeLKDg+I
/pIECcxqidiX+BiUH6VQxm8ElHL3I1/8MXDtcKcXob5zak99aHzY3oDHpm/EDwHQUr5WvpMQd1OL
e99GtrrubCRnCXXI8jq6c2eCtCy8cVKPxP6km3EOrbjZrlcOkGmn4Qt1bTHnjoHGR2zrBkb79zx8
NhZCqMirlUU2HPzJxrX476Wsy0IYxnBQSSP5n53URlE5dvb74WBGJbMQwBgQIwQqQSXITA+17uxX
oflQVEN3H7lfIkNHVj1Jg+zoj96jbLPdxnwIik7dVRkxqT0pBdEyNgNj3eWWxhnWXPehzC65Nedg
3+juGjAeC2ebllD+xkJou6niSJpkdpt1sMaJTz0R/42AZdfe13VI2L/an2UN4G17X1gOHuYsFmtp
k8XMU0CrQDsjZMJU0tZ44i3VlOZw7WG+idQ/4KGYYIl25G7lxFqgHTPHP5bCfuD0ProkqovITOA8
pHppP2Sp2RzQ1A4Xsurbg7igpogLr3OmL7XWHwZBpIvixtOuUQxjw6JDfScAEfypsq8H5QHPU/cw
2GV8cEzhLnzP/2EU8bzkmzWszSerZG3ScG62GCAov4g4Sla1V9a8foIQAFGCJ7tmwWLbpKyraeXc
tYFac2KbdxdvlisAETs+tS1RgqOhpG++j2yzbQOqsyzoAuR5PxReHX+g4ucvutRA2KMHqRY7tUAM
IiI0w+7SZ3CxaGG1kf3Q4vhbjwPhh6SNa5umrMnGIPBgZ2VCv+tY9O79jo/RUed7hGo1O2Pq4xPp
39yKrCG+ILXIY5FdwMM4i5mUfjE9IW+m4h5BkG2wHRP2yqC9oZ8Qk3HIj9oGZNsEdvnNUMd9kc0Q
fs8kY7idkDhIg3FhdZr9MlnI44Ztxabar8iQFvHKrf3qjQgklCH0HPiwbldvRbJgL+S/jaqVH0GJ
JEvZK7HJ+dYTB9mReRDIl5WTZGBRRd2dzdqr+E1bFVKopfLqBC5JkS7eiVx0T6avLNXxGJjnLilC
NGuG7CCQUPqqF9k3UzWjd1UjfDGMHHRlNYtz1ySZCJS1QF2kfnWWcj0CaL9tOWWhL9S+7i7OnEYm
M2llxi2xmB04/O7RmdNxpamPfegsSScOrpMUTxO5iwdEprtFWcXdbiAmboM8knqJmzCEX6GdZY1I
WQJT5gJyYbON4RPzhPSNaF3qvVgoRWo9gmMRi3GwvM9dW15QgXD8BY9aawba8qqnMIvJHCmzcJPp
OU/KXo8VgqMSNF1FZJOY0dgn3FT6tPJJuGKd2B6v1bLzxKYxATI5HEvzZ4iijRNrqnpQ4xqdLTCj
i0R45UkW6Xx4U/HJD1djnO2g1xhH2aimBvQRfGTr0kTMI3GICmkMPzonerqxFND3I3Fg/Ixz4z7q
XP0+yLvyTIIhVNdfpnq+aiBMesNo393sQ6wYS6vuio0Wxj6caAQ7d9fpuCMSuzOa16nkxEiOtse6
6n9o9QRbfwjy7+m57p3muxKb7cJwyvHJqSaX/6nRH9jZuqu+yT9YAVioaHCE3KlZwEkYKXayemu4
Vjm8it06O/1jH4xWXUVwtVey263Ic1wYRnYvLYaTFs5qGLV2KQw3Ww/eQRV+9yiLwOGj9USn7mUV
UrkG8RcSz1B3jwrfwkcwl9nWdxzU5edR0gZNk+x1LXIPsl/fkPgST97mOmDulosg29STN67kqL4y
useqUl+RJM2P0jQ4aM12dXSWg4jdy1EbCXYFJxRnrccRN2ooV+pVjzMWLD93T/Gu+Km/MSzdP+BW
1h61Cbyr7DHY9QfeLfWpVp1qX5l1v/EatILVPNrXeWHqiLwI71w25Pu3rnmESgLCFS2BlWnMkCqk
CVdgYKs9fkvnzeLhEha28RqEWnTsiUFbFp7lvOlBza1QrSJ22bn5anrIn6ROsGxyIuY1zYn3dapr
R+LTwm0URf0lb5piDW1UfcRbby2Nuo5eyzLU4MukcOmt8bOCIMTXuov2RazrPNuccRt6k0deCUUb
cHN2s1Gwu8Ebb3mA9ZPx3TMTZ9lM7nRXxp39EibWOigm7PBXttoEN9XM9OE9E3ilO7CuHp4IVMh1
jkDm4WNOWFhQDMWlLabqwQv6L3J44QhrlZpg2QWn13GYnnA263vXJdS8LYburNt2tg5Q2302S80k
hTULv9QW6tFyy1P1+7DrrR9ADl5MK87fwzwvl2qticdsGP2NnLFn63Gd0YbbelbSHvGpwcqfy2Ew
Ce3Xwi9m0J1ELNhEMWNGVMU3jROv8eusPaOLwHm3Qp2/R2/pRz0NjKegJwyjT+z3XieURYE+sDeg
SD+pfsIuEkDBVKgZgl7ZNYrOz4z2jjtHu5RRdES1tssx+/CcMkSAynOWlVaJne9S7bsEWFLfo5qM
v4YY6sbYhgoS4bJ1iNmhBYRkL2WrXpLUbpNaiLafeae4wlnBLPY/kmDNw1/7KFutQbQrVY9mWCeX
UTGyOVVteJ4jzIpc7KvaGl/Y6xcHX0TBWgaW/W0PZ7sMRPvbXrBe+C+77K8MRcWJZGru1CTyN6mr
BUjQ69FL0OnKto3hH9heFL/0QikOlkD8UrbmWqKw7xh5Is2tritQUx+S06TNhzhN/SHDPQylSw59
D6bgFv0hbZx3chz/O/pDGYzkIG0yQEQ21CbnAjXBobYO6NhFoe3kTDrHyEok3kuHO3stLCRPivcG
xevXagbo4wSEcDZ3Tb6b8abNiWqUngJjbI2zvBLzFUD/y6BMyUGabvY8s5pt/3uUbOBA/OdQrzH/
GCWC6Vs11cZOaFp0adPYXuWk+6zMAsq6tMnCJ7VhJwoXVSuSeC511bUscMn9I8/LWHZT3PE//D0E
dbCtW7bO3bWfnMvzSJps5sSVP4yK6lkreyLeoTXrUFl1Rl7tKkC3i8StAwQ351eIeQU5t5znOnp+
BaPo7FXqafid9NZ9sCaNTDttqL65+vcij4YPs8j0JR9DeuFo2TwECIRtBHK7l0CLTTTSanutpC47
S63LXi21IzunFO1umKuZWYFejp3qIFuBOXSEMgX9cVTD7NVs089u1FtncrqzVyNiK8+v6tAEfG3U
hFetJ7V4J4YPvFFgROdIcdMnMocu0m46eU6EBknDE4pK73ZfrEbXyl6RfTfuij78OdxLQYyFUNTP
upX853CfoJZ3a8qvw4GwG3e+7YqlnepEY+iht4xdvD2xPrIXcNroU92+uUCNXpqqVu79hIP01Ik+
tXrgHHDxNGjaFPGngV3rRrVroqX4myxcxaq3YvRQmNOr4Dw0qLMP8KF39YhEkuKP3aoJCvN1Cq0f
RYI6RZk8kJrMEntOwiBfYxFZ+dnRjeEolXalHu9s4vuOHIf5S6L3t6kq0Szs08gjhLVq91VSPkbQ
qdUtOQHNH1W0Y9o9UlGPZavm5yCuyDD03HSlGwYExLlI0/ZzAi5lP3YlwoFjE6UXDeL4MrLtdiOr
sp86N6Sj4BCx0rPrBNVQrVw9IQqv08fnwcOLEOn1GwqEJSfko7kiGml2KADchsmdnAYeaq9mkyxi
M27eDN1SD97gKEs5yvdFu0xNZKJlq/o2gvd7w9ESHtMEJTVyvBtW71G6GmuvONShaq1wawabLuEJ
DmOgs8hjZAdmG9fLHFB3TUDukfghvCQdp/9xUKd7fcbkrFh7O4umr3i+wyhb4n2MXpwmJjILrdTv
aU2knmd9iwhDwG1sT096hgztMBj+nWGSzwYq4v9wdl5LbiPbmn6VE/t6EAOXMCfmzAU9iyyS5c0N
Qmqp4b3H08+HpHaXVL1DHTF9gU4HsEQQicy1fhOuFRvOvahy/Iomws1k09FHFF97ZmFSgz7Sltgm
bAevsPdwt61THbrlyh0T/bXSxVl+kBkGuxguJNZwvEgLdQJqkHvRWZasuvymKIFNIvCX9rJqXAzs
cRdPCX3uBoUNZ6eK7thZdX+UpTaLfpTsXigHNQQqzoCP5k9DcUfvr71tN+uqWAWByZi0WdwG6c7F
yuqaNuu5QbelHr3KzmKGi+ThYkyc5FEmv2zF/MJSKbuVXfgHZCsdf4ut7GQJklyvVYaucpMOpJOD
WPcvmNiJFUZNQJtC2OyyzZtLxN3XiqqTLsal8Npeenq968jeLuSIjxOSEGkp1x5KUJr/vkiY8qc4
ISI/88fIdnlW3Dnmyo2xI5cdP12dDzTPYaQWd2wl2qc6c27DsQMJMtccLX1S1NA9yZpd59+8dNbk
GNPuycbRHa/JYjqKuVqAZ16UptMDneBMFdGape673U1bT91T3AXjMsUnby/PJeKNtWRkTjt57qAy
YY99YG6vf4OGwojX4Zogz3VIcm1aQ002srePPQH0cfbXK7HgrFILC8WuL549K9pNqm6/W6ZirRLA
D5CHguIR/uDl2o4qxypmP39Uh6y5d0z9i2yX1wnHGnVOt5kuVgb3umsm531oTY3ZtqnOQRi7J0sX
FmEIDQ3BJh1W9YCtZOkE/QUWZn9RZnp+xWtyUl0gZ3+1C10EKxKXghUaI2SHLzTMKjIUWOYmv1AV
F2HX8ZxhVnKQbakZRwtmTLEq900E+FtjFb8uXX3cxyQ2H/t8umuqHp+ghljgaNfdo2VDRsQh4NjP
tWtTgJpJheasrEXw1fAyT/qDrI5elK39JBg3XgwG0Wlba5NJ5o4aeO2imIuYx2/MqgvmJQxt7czu
0cD1FqsmCgDhzDhcbYq3qTvdZIWtvDVMqSJlRc7WeofIKL8uEJFvTeruMFHLn3hJ1AcUYmeHXdrR
CPpjxPVG1R5En+XBarwEZakdQpbZBwOejNMSIdeZtBeiH6r7TMncXTBGw3aIkvEx1Yc/CP1bf0QW
8wh6CS95YSYbB+TFDcH08IIELnIyVmz94WT3ljq0Xxsdi1/bs5KTqwEKqGtQr4qdmge0EeqFx7qH
aY6qPHhxbx7mwAxw/7nxp6IrW422TDfkh9F8nPsbocVLd95qsrxfYkjgHYlfm86qt9VwFSqKvWrT
xj7h4N2y54l4WoKi3HWGYYOvocMXNYDRTgyQFJmsd7KRjJZz7RZBANnEtbrFgFLXqtXQO1ENa7rH
O1dsZ2MpLLzGJmU2Hr5j7lJh0xBN977LhhORlZOsyRPIHqqrYd6qqkrRpixs22WZ1NVFDvF4h+2n
XLMWBmrA92I++DriG34Wu3tZNTo/OQXqDsbzBco9Yf3qWaC+4C8gzt+r/MlvgR/H2CWF+YMKd2Wt
plgMFKiy7G1vCvbslvxT4ob4IRF7eQj8Ulnw4DfvXZn8uKJODuTfV6zRzdq6U6ausQrVd6YWo2lR
Vd4rQszfK8uoLgFMAuwe3WfZPBoq4ZV0crfOPKqwja3QQ+2R3faE6bsuuNe0d+jjrgaw3Dc4U9Wv
WbqS/w+TYz9YBlte6HR2XsDFToafq7hbKguSUNYyHSeMlnqzOkYKhNPNOBe72QpIHmqttPEOYUyB
AEqzkI0fYwyUe7eiSNVlmBF2lM7Amj7usoZEVcQzuRBgNJ9GO9HJA03wgP3cX/dV4zw31vwLyl8w
FnNPfh/+ea0B2tzVrPZWgdnmL2OZNkytXrb3PSVcOZ7XbZQS3LXu4tSVdrypvL7b8pPNXzNET9o5
cGtCgVnFRYz9J0K0d8K34wXWZtOXFiQpb7A0udPjOCF96sNW/EuqUZak4OJVlfHaw0abVa63+RjX
RX26DK3UWGZ48/Vt1l/G+ZCUDnF0v/jepmiAyJpsN/wQFmk5shZFf/k6zE2q8lyIVznqo7kZWeAI
PU93Hx1lQQArsgEwyqvJz6vVTgPvamTxl6L31yZTwympB3yu2jG8z8DyLHULFOpYAWDog7x817Tm
GdPL8HtmkA3VW2ZdV9tmrVawBTT9G92pMZVSxHdjDIxXtxwDIjjp8Kj38bDKitK8dEjAbPQ6qm9b
HUaJ3pszobPvVh94+S4Y2qVTuFD0SJiRYemD+lZ21/BBcYbpv9dsELcl4WCkePIYm7j8bmotfHQ0
YFyZUhB7j3XM3zCa5G6HzU0LHu8VZp4cHhFn2cddHSyrus93zFLILtaRuQrmCVcemiYqgms9FlVW
LYwaJvm//ut//9//88fw3/73/EIoxc+z/8ra9JKHWVP/z78s51//VVyb99/+51+mrbHaJD/sGqqr
20IzVfr/+HIfAjr8n39p/8thZdx7ONp+TTRWN0PG/CQPwkFaUVfqvZ9Xw60iDLNfabk23Gp5dKrd
rNl/jJXtaqE/8UMldu943BdRqhDPBvsRT5RkRwI5Wclqqwn9UGG+w1dOL8gE72x40VHW+tqzH6G9
gze69hqsLJG8PMuOXB+gVpU5umYOQl1ml6zbxihefSd09s6UNCtZRWswW1ZOGh0Hsyhe2xWI6vQ1
NkgGJZOWLOUgNe66lUsodG9m4VPmZKepGaqLZnrFzvXzbqEZOfRx2ZiVDnS1wDvKGiHV6lJpyrjO
ajdeOWVaXXK7+/L7+yK/98/3xUHm03FMTXdsW//1vowFaiiEZpuvDco5YOryu2KsurteyZ+kKbyR
gSnKJmFtpMV81KnPchS7iYTNNDsCX8u+FzNnRh5Ep7V4+sTfgeZVd9xy2qO4vflrlJgjJX81qb5l
osqrtsvCj4bnBN2KySNdIGtggyGjhM9Bk7T32eRA5mWMr3j1KRImUZHL778My/7bj9TWHF13DUfT
NcdQ5x/xTz9SHdDj1LFV/DpVdbPRzDbdmKwN94Qxk6eoz8+OGalfMiclwdKKkHh2EJ0DN1EWsqNw
zCe0db0H6MbRTZe64zoeSmz2quYB81EsK6ckuO+aKNlfq8GcOpD5A5WA7LZVIoxngqSFg/lXj8wx
jOi5xz1WZR8ZB1nSFcO+/ThXnvVx0Z8Gc778XDnio90bgLMiHcjvHSjHochG/2DDNM+v9cDAxpJv
ayt7rXnIxzgE8oLrGa4846M7idLMWmI67//DLKLr8zTx68/VNWzNELo9b54dw/r1DtWqVqNnDrm7
U8Jy06eqi3sQ+j+OC6GSMAP7UqzRTpFXdceicSHpd3nzatd6eDCSLrsLRZTdaQnun0nvmnvZdj10
MD/8oMCQdB4n2xC3TYlddO1WVtvRyu76QncIoibNZpQf7nkFSd287NZQQjxkMKApx6aRNYuhUtBl
NmKKJYh6QqROvYxtrTi6SQEP5qdig+DwLpq8i6fWoN2jjG+8T8SOZ9M6TkMZb4feCM95lOhrYKP9
XcQTscKIMX70O0JU7NK9Z6XooZgNk/KWBMFXRQV8rujOEb3p6REu1n1las1uAhhFmLONLzqxzoss
wZX5xgVQZvyrKW8QOYya9Nl0p8G5nlCUPszMFFzox/lNB63QIwwXKjyN+Sz4Nll5GX8hrAIx2UZk
yVdLe2mKHp9fXUD7nUuxPSHVLov1FLrXRlkFaG7eNH+KmNyvvwSrHc/hwGTtNgEQZnnw453pjMqe
5GaMgrVSG0vNCbAAgER/RALfOyZK0x2IN0OApybbLb9iDf1TEVDzGjX26eZjTO6yaFvJuqVbXyPT
r7de3uxDtQieArUtVoLY+zGfTOfkkh9eGnOwu01nQ8lEvPKKyTdkD809htzkR72WfGVljVeYvkTm
D56PRZ8DlXMG8o+dS5y1Bm4kOwHfRue+gu8vvKlYmlU6LkY1wv5qHmw0LmnWLHwH490cJ7dXT6Al
fxyyDAMa9rr2ln3qpC/qLlVPkQYsD9n2jRxnad/VsQnOdhM7t2OGNfvgWcG728P6iEfBdqOrxcUe
0HFzcyN8r7oc4pHnJOBjTOWBNNPJ7DzviZhMt3CjG3JE40nxKtVfd3hHktYERuaWxdlQ4A0gSYt1
djqVB9mWgeVE61IrzkQqnvoC7YiKHai/ZotHYAds525EpNhfF4JFm5KBi5DnyVNkyQ0iiDQJ/5qP
a00OgvAJD8s6CRK+2Ahs2dqcvGBls1xea43OmxvV+BMsh/wgvMo617ZunccINN3v3xym8XleMgxd
1UxXUw1Tg8Ft/jovDZWXNn5viy+D562N2UdBmw9E3lq2/ZQE4nYe2LR/N5bOEKwq0uM/tcnRLeiw
Q5wrJmoj89myLkvBgKy8OqUknyYDacGm3RD9TthCWvGpCpj25KEbsgi/DFlGVkFVEeJhlKz7lQur
yO8O8hzZfh0ChOgJPSsfRZ1aUxe5yOCzGRhd//57ksuJX+Zvw7IN1xGW42q66chl4k9vWFFGuBsr
VvFFMaNsaRMV2uZlgbcoQKa3TqBgh67dc+447YF4MvoFc7sToZSoFmI6J5PiXXxhfusLa8Snlv0L
y4n6RuiD+hKVxUK2B54R7oiGFhtZ1TIsQkFwPBK1M45mMFTXy5ZawYK8UdPTJIJ0k+haj/FCEm50
x3eYe2P7pUfeKJ5BsZ/aU39pFm3+7o+xs+4xBton6C6+hGp+BRhHaJVe23Ezb18S4skS6PtpfEa7
BAy7oRKh43AIKyd/mPOSqyILzY2sKmOTn2Gl7mLiXQXCyzoM76DL91GbFw8YZJNhaerv46ho69/f
Ledv6yHetTaJMMH9EjppjF9/1VVZGw5ZzOBLF7Q4QWv5y2TV3l2Ulvapz6t+0Yi2fxvaAPyA71qw
lR3tCY2cDZbY/ZvohmTrtHq4FWbarOsApIsBvuSgzQeHzNpBVmVJtgVCJ1dj2zeRHmcX1jtIuqg8
NiVeyBfEArGLHZhc+lItjp429scCs4ynZhTnoIqmM6JE+ZOri+/kO5pbWQvmIGVTBPVBVtM27JeV
a/f7aj6z9Nmq+ZNhb2VvCG58baRVvfFdPb0JZsgZGMj22M18ImvWjm+XTd3XR1B7QC1li+z7GFX2
OjLiDruFrEZpqo36b0z61pzfS3WL/BixzXveY8UujmqCKYlKCCNWGWrE3Ty0bvyd7UHOrN3RvrWR
cpsWwszt27wyT1Uuxn05d8he2a41lv0PN17e2J8fU50YpdBU21BNNmva54VwjxR117u+8T7qfrXK
rQJErVD66yHmB48aifucV5G1YUsR3VqlY92lE8K7NgKLskYePDmLzgQOyhZ4NpXq1rlnhousBlcz
9kiZyQNaUdnJsZn7/cZUWIziOe6gOkWoZTh1LIn3v/9R/22q1oWh8nM2VJiwhmFon5aQsSlKx9Ai
7d3WvJcaUvNtwyzz02HoUeeD76ixkJvsRYq49C2okX5lZp57KVM938Rs7zFSQoNUZLl3UzqhdaMC
odl1yTTdet1QbQqsmS/Qz/pFb4zNoQg1YvFmUe8AXYMSSqa146Xe3gS/dyNLhRp111L2V+k/9X60
fYwjsRb/wyvtbw+/LlxLdzTTMYQ7b94/vdJYwE3s2cfqPUrT71l2Jjzv3Q5RZJ3CGcsj8TlCT+MV
ikdi9dEmS3Hr6EcNg63rCSUaNQtZjKYZRGyU40ZeQA6WHSjZzNEP7zCStB5/QL07FAbKYAzQWnH6
2yv8WxbVoZ6lmsZk3RMDBXcAYVQH0AM3TK/PttQxmdvssNVur0NAfV2rxjzER3NlgdbsiAxsnV2q
On3UHWHeSLMhnIizi6+KZicQ0YWARVUe5Ng8ja9jU/D+zkKUQbvzlWHTR3oN3ddptUU7lLcg5Z33
QE2wp3cA4xEhsdnEilez8d13q7ebJcwF1EW03rlUCWKs+tyB2BDh4DzIziBr/HMxeYhuzh3ZyBqv
8UbMwEWQ37aDOoeH6Iim4sUEEPn7x8SWz8Evc4DFmsYF2GrbDiBE43NkAMnKREPL9t0aQI6XdUjw
C3eBdaT09nNpev1K1LW1C+aq0oPhVo0mu5W9vLpx7yUqPBZCPGYsMWXzaIGd4uX2FTVQ+7nVwH84
uakuZaerY8Pi8ahwmHud/C7o+0fcicqTKIV9K/xQX7YoK38F5g6jyhhfp7oA9Ydryj4L/eKxUqoX
OaBTsnphtWNzh9xjfAj8KVkn3qB8acKFHJDrmbsq3GA8eEXm4hPv8eqfL42f3iP7AOuRVYyxGwwF
NzJJvHRSi7Cf33N/kTnaqlpU343zAfrPj7YqM6s7eUAq5ec2OfjjXCXq6uu4jzY9QimJNcUv1/p8
/dIGFcR2Uid7/mDb6imAE/KWGNgLxeWQ7fNasV/7CN342n7rGjh0SadWqDV51ptdYgcOZZEFfAeu
BIMRRM5oh14JNaHOrEuXDWheJ1BDXbfcdwWJP4RCEh4Tw8cuGrp/BH2uGvsDC48+eHbz5sHRwb7o
ef3sQhC4nczGeQDOZqx7F3G3EDfih9GvOmzu8D2KkK5YsnABYT60Zzl2mHDwSirFg7XKWF8jGVbl
U7KQvddD3ixNN5ruEjaORzFoxlb/SyhF6p18kj/5EFnBSHvaYsV8+WiSJ3w6/1P10+VaGH2rUujW
Qp4rZVY+rpdiOXajFlga5Xaz7vrcuIhCa0hw8LHGXBrmNtmrFq5+Lf1+XI5m+MZVybF5M8bdknB3
WfRz78loLfPaQWxaO7oSIS97nXm0LBWDDziFcTE5osmABDGxFgNFrUZ38pB7DWIGXpguZzTNta0R
5rS3sxkuPI9r54PatPBbYv38cWpkt8pJn9plH436GnWjJ9Nxxztbneql1nf1VlblYci0dtF3Trrv
mmK6k21aCjxYgfQka7K9GN197hTj7UdTKyL089vokhmiuYjsu6eRKq4THI0ItY6v2Hp9J9/oX1xF
M+8HLTg1oz28itIyQNOg3oRDys+j+piZBmrlaUwLcPkwBpfRaKTlMvFPHtJm966qDA+1HxFtIGW4
9btpeNDL0TjO/EPH7bKS+CQeUOBcQAoytssVBzIKLyctftB5R6DLP96xXS4e1CFt15bW62tZHd04
vMvGcilr1xFjqS1NX1e2MJYJMfrEEhD2squN4ZnGIdQ7Vn99tsMm0t4J0+rrveyQh6QH9rlxhTFr
WfXVQo6WPY2t3gZJUd5rLuLZZSP629h2tJPXAkgCRFp+TRAgS5F1fMnTNNtm6CnuhJoXT1h/3ckB
76Hu2zeBXSshanTwOtzGvB0cZyD2NA5nKLDpCTLA4jpCYyVzUGLz+DFCDvOLDBc1qwGZbKoOi+XK
IYoQYE0+iGH+zpLqoPmIyAcp1cRqvH2W9cYatYYSZU0COvbgpV8NBHTK2Bq+YVQEsBhLzftu8pHH
SRtr50XqyNzr2NchCc+ca9l/WCSVJbvikmXpuOd9nKJY8dLC9MKkb0AAsM5/HNy5+tFWpCa3cSZa
bkC4uYuAXO4rVn1LqRyQVja6eypAzKjM7XOg8lqWigHTmNzbaakfi55veSp6FJ9RbXyfnJmypCnD
KVUJ6ZmYiegmm1SQ38ui0cp3eEOgjwI3h0vTtm9Qc60kK98nQP5br56Krawm+k0xeMDDhrHcTaNZ
b+TJSEIuc3huL72iIO/kxeNatgd1uGsiTTwVk9rdJL0pVvIyWmWf1IRwoZf1SAe06E4mwjJhC3rD
m4mN8aK0pUHRNN5h5P4u2zUf7Db4bmlsMLzGwyGYh+uNou5cDPvWclShirNZW6R8QUDfGlahoNjZ
D2+jaJAAKBcxfmvLPnbEk6W29mJo6um18esYt6dw/CIiH956pX8zomxHmsQHhKn8mcONjAjonEt2
7MGCNPemz9Pqe+ynd8rQGXeTH2YwpsVwyYDNLyFMeJs41mdtX6X1dqPe5Kz1hqBee1GyqNBPPLtC
ybyFocEQrPhKN3Hmo5IfvemB6rLDKivl1us15Xaw0QGL9fIgmz7aZUntvZ5/FAvOTx1mYCjriQ/b
VoOFQ9cUn50kRLbHVLynMTMSEM2ucnHzwr9jh+MsDCgcZGJps/w+Owk9uCNFeYxUoz8Yg2ae1cYX
Z/xC4lmWbS2b5CEFaINNy9DekIokgt2yZHBVLXjqYwC3QF9iUCRt+IRSh32Ou5L5ik7Li4cH3/ie
l2H4VKh6tXLGFM8jd2huh/lQ6BHyDlm1U72suVUdm8Nckp1yWGkaxVJA4lvLtk/jymTA9tJ6hLSj
HStdnQ69m5YY6NTR4zSQBvcBX3wP8c1oTO97J4Jw4SE9Rb7Vn9Y+iLHrSRD4yk2UaAsBVPpg6wjH
ajDSOgQrjW6nmM3lWkVV3jyONeowC3ttwrd7ajIMDKqCxyQSafVUQhRcYwwWbB3fKp8yAzlLZnUb
txiqemliJOrkiF7O1dC27V2AlvRSVp22K29YYEbXKoqK7gFeIvijeXA6WeqtXvjfEv3Riyf1C1Dw
PyIgmm9DXXoLvxL2Y1Lp9Sp3rOAO9l++ifpBvR2UciDIP6o3ychNSqwCiRX8fJaWqrcXGLbxTuW/
vaWNzQlSnlj51aixye6+aVrQ/8mjoVRJ8mfEym4RY43wXIZjsK4KIMJ/OpmermIr4QlQI8s99qW+
w2aRB6AwreeszIybwhvHy1wrm4Jvyg+yJ1DAyULRjAkRUzV9sn0TSLSvVDey19UyNBfRtQcST6/e
DT0qd+60kVWyxtG2J6C3nsYsfUKPylykrRIf3bwOzrqu/clk2L2EQZrvCng2awthyhc/dzXCfoWK
Kgu9bhcc9aDJ75uMGUT4CNvMzXZpVgfYzHJC7V4a9G7XxVCrW9nLjwWV+6RKwGdxyb5fVcCUnk1k
9M52b/70uZAC07U8x2iHjY49o6V29T2OYznQ5BLLrtgKTz5SiyunSusX5NJfYCbx+4z6JRlv96sz
eQC15pME3JPtEAiswueTAgekloGt8csUJNeTLKdfOlXhfPX7FIEKO6rv/fmTUj34+ZMAwdUvWeW/
WIqvfE/L7qdPgtW7mxRrwVwqQInOyXiZopeHKm02/7DJm2MduUzWX7PypNF0U7UInAFA+nucp828
IlBU+BR2FBgIf7bxQa8y/TnVo7fJj+ozwn/6c2DEIFjr6nEoWfr0o7eSg+BiY2sM1Pp6StCMN5EJ
qkhWZ8DkFhU6gxvHJZxB6Vdokxg7eUUkIkFZFDFJurl3DKNzjAXNRWNXfkP0JzzluZftggSfBVZr
CH+IKTz6bpIvgogtZR4OsEvTAWesxHqUI/zhBc237kH2B9iO8NnNSdZCjVdROqrJzegGz07tWgim
GOzGVWvrVYYyAwmdI9xS6EFztVayaBfHUQTeiKqblAPymq69k1WzsWCGFo1+CJzxgYn4WXes7N6O
u+w+ZssBEpNMRlfwLCz9iIc3zNKD7AUx0t7+/g5qxufMw5wJdV1VEKuxYAmJT+GsyGY2KWunZ4c3
jFsChJNB9nZiYvRSxLEazLSj21ao5sGqMn5U/Fsh2nkkmq1RXLzsq6460X1R5fF9iYn13olFQxox
gljuoiWqIky8rdVQWY950b2qHS/mNjWas187qK0U0z5R9O516vppNwlgnAHicK+lgfLGRAjsZJk4
5IAPv54OPaTZOzWPTj9frWhhyLqOVd722JM8j8Cz5el1MeU3BVl0DLgYVs5wisxMq2MK+vTF+fGZ
rlvHB8fNzKUc5QsE/TRmx4O8BppIJDXHleJEw3IgEnjRUZi7FJgv+Exvp48mV4CJMQZE22SbPHhY
8WxM1HWvpyLnrB3N0npRMdE9+vgr7nIjRe9tLn20/afS78fZkfvjeu5fpU9XiUNXbIFOk2tV7+pO
8bZREIZLNmjTvEub7rQ0SDai7fLVR5uvtdOqazVjLU+THZ2pl0sztbvtR5stHATTRr3ciH76Bg4c
ecxaEzx5vroXBmGsSfQoVdehc4/+e760sqB90zvxCH4sAISjrGmAwKQ65ckou/r997/vvyX8DYM9
Amk1CxY6YVvZ/1PCKLPY5IR6E7whVBPGN5a9q43sEYJX891y2q0Ya+1d9R2xDHTbOJdo6u+rYLK2
kP3zY476/SIHOLgAYcWPfD4oyPqvrBgkqKzqdXP6/Z9sfM6aGLYrbIPgpmU4pmOKT4EzS1P9MCAr
9T6NwypypxqICAczKfB8tu1mxzY5XvSq96NNHWwsvvGzW+ip2b3ZWX2A2gfcXINiRRoB8lSa9m8+
eP1FKlL1tkcz7EEZ07OVqv1bUXGDdCxldmmwgjZd+Jl+OzYVoc3BxF87T3jJW66jYZtIjyzJgxwI
UqHHtyrM/wGqYTifJib+4Y5tIaJs2SZZUfKMvyaPYNGDxMhm+wGLCVMkZX4kP+PPRt4U7fmQ6n5+
9Ao45wSw95/aZVWO+Bgr2xKRo9WamHj9zRf5NO6j+nFu7kLcgdUUoQlr9vcG4uaHQLhvEAeIgdTm
iEGD7YuNY9b0zkNggi4HmPMX2QRaa9gzk05o09IpL9Kr2DjVTmjukKMb7tWi7BHTuIgo55JKx2/T
r1pUW+YT5EUUrwwWwCf8g7wIDLPxFGMdJztF3cZrr+hNmSg5JMQIWXICY4jngyw1tZkvkFlu1586
shSt9oUcaPGoLHUNIdmqLWzk9OJpGRhh92gn1njiC7lv0w51r/lQDm8wpuKHa79FaJRFcn2UfYBY
9CxrjnmC541VNmi5+oGGZ4OhHhOt/FGSbfIQz72fBss22Vs3pr0XPuo0/eQXB9VtCT6MyZ3QioK4
+L8PsnNyELzf5OZYHGT9o1uNkDQmaTCQpHXx21UmZWPMb15tPqjgVyKtTU/O/B4GRhPfTk127q+v
YUDyG8xaW3AKc+/s5oMEZ0YmEVSFvEhXpuqdaDeyT44K06nao7o6slCZ3+X/6VO1btyHnvnjU6N0
UJfOIIBspNOEgi4GjQmSe281iB9YaYV7hrjpnGW110flTe+J4hsIMBy7Qc/OadZ8wV/YOKEqb55k
yfJMdoC4ZFhlYbJNnADhyI6IfT42EnW5ltWPgzyjQtf1o0kl+bBotRiZlKZXbgECIcamZ84mUC3l
VrZ9HALLD5Z+ESY3RI/jAxpeOADOJXmoFW/MF7JI1irZoI16jtogOUZ+hgKWU2Rrh9uwqqKiWqfI
bKAqgR40Qa4B4lv7p1/m6Gf0XfZQN8St+1FX19dq3bZ3LrZBumF6+VJkFaGXsujwo2Nw4PbtKYum
I8Gf5NYnh4fsqXAWXmMaL8OgW+tW1NNWVnPMARfmNMbnMqj954oVi+Ym5ksyjR2E5V/OsrpLCkmG
5WYTERfQ6688zTcj4L4Xz8qrbd6z/cnzoEDRMryXA1B6Gxd24FmXIXS7gyhyJIQHt/gKGnS+gFMo
zioDOHVAWEi/tKM5LWQHULE7IiXNU+f5BeoyCMrGGej10NFv5ABRokmtEHTpHPxUi2Wcemb32Lts
Wj002tg5V5uZhPNlWCGcCMgqhsDGktnYeaFuPps10Ky5O3Ji0NwW+5W0r6y1E4jhZgYXw/tCek4J
lEMpFecGdZXZiGdJYoZfxPugLlJ4uW5zGHL/B2FDH7pv5BOKOzzQxlNVlqSngGC+1ea01sJGOaO3
MN6PLnGlAgzpLs704V5HZfGuNY+yT7ZUml2ATgqspawSu7gzTdO6wVMx2NehYWxiVctfx6zeyO/C
GtpuGTRTfUqTkhTeKMT160WIeZVlefamGTzUuPKo+yEYygeB4ZM8M9NiJNAKASehBqikmL67docx
eIercb0RuofIXu+g0Wng1XFWkzJbWhXCCEqH5GVmom1al/DkILeW7rUwygJOQtfCX12j+v8z5u8f
wXWyuq3mZcHHRyi+Lv7htaz//a2MM5WhAnI1bcNyP7+VhfAbN7Xa4ck0J+ccJ+0Z+47yTWvxx+zQ
aNnKaoZsh1XpBMwqMoPLviUEOfYrL/eVLubrsYtlhiAeJEElAhL/75Ji2i6rjDHaytK1t7T+ITWJ
TMmv29Z5ZUVa0rIxyAVCZHze87B3qMsCDPWjWfUIb6K6q1aGtrNNxDhl6aPN/Q9tcpybn3ENXYxK
SlYKzZhkHxKcvummkshj4no3nV7sx2yKjK02ePZmbHnzXOu402zQM0YTZUjeurZJVkZd2Teli6Co
qB8iW0lYlVnZPgzClOmZajR233Bf1C5QmQxIf+E3OYoIQLo2HJzMZLXyHm0gLS8FsMpNVzuVdUqG
rERrLixe9Jb1Rx00+D/O1bDIV77hVY9+Opl3PH+s+WaAzmjjvJS7OG4G7PSc2Eu2AUpO554s79H2
ho2sjXHrnmWpah0VlTH89GIb+emFbFSs9A0FLW//MVieT5Rqo86nXsfKc5OWt/H/Y+y8duTGtmz7
K41657n0mwT6NHBJhjdppZT0QihTmfTe8+vvIKUqudNVFyhE0UREUhEMcu+15hxz3diPpI5HgYZL
VlP8XRDJFWOVoXyiBCxQApTpcf2XxLZ9T+dSp3gb9e/6NqfCy7/IJK/AxVM+QtzKhfGxzKLPYTxn
L9Ecf9TrQmfYP/qcoBYKUMIhH5cnRNwn3kVGxaVusJHMLcOlr4vrGEqdEr5ZZeoaV9c4iO8Dq1rp
St/9PpSCUErmAu643dzp2daK5urAeNx6pE18p2mR9rk0/ARiYqBdNS0sr0HVcBNadnThfC35Yb2z
5Tw4iKjut9XABaeJX9b9tJ7DzZwSSa+38pLN4A8bjeH/NU0ZVwyKXX5W7fgJl1cP1k81jjRyJW/d
zqfuxsQDf1hYqruhE81OlLb0IQResz4hJT9qow5afYSvHj/mEQWa5Q3lQK9da5qtC+5h7aYpe1oy
y47Op+ELyUq6U/3GP81ZVnlmZti38YDDBS7p+6YuGvBlZfDOYG5QBsr01AtRnqdah5805dMTNo9o
20ZajiKfvVEJWFUi+um67q3xPAk9f4KyNF5rYhOYkvCsJJrn3RRIwJC6aH5q4y5xZeJvTuuLhB1s
OtBtj1IzSLciJ0l2/cP4Xg7CDntvfRGhi6nX+pZ5AGnWXOoYNss8zQg7mmXWFMXau++r5ER9W61K
vz5RWvpxdd0b1ZQc1te2S7pSVAWUdDN6j7ZO498I/WMU9Ma3RW59/ZJPXflHBRu3tPlt3/oKyTc2
WmLKaEIOSe77xodqbGqQHQDnEKpSsk9o0PSqeUiLBU3nlzK5UiI+lZNvPCSzdf91e2qbVN1QElvt
6N8xmn5dtzcMSdysAQiAaSm9zdqydcJFaiJNxLVkoaXfmHM1XNHJkgcRg9XtO4Q1wHk3Im/F8esi
eTXiuK77NGN2xG7CyOEmCwxHv+QTGMumIqrn67aqMi+RPEvHH8Q1y7ZAuZuQtPtcLBi+onLr4+i5
HoJ7EfvRaz9UO5KKi9Aps+eMgPDYKbsbZsZG6BRJDNEimF+byb8xa2t4Jn3ny1wXykd11keoYADu
RsreDpR4MLu+ECAFU2YQGNhs7kOyD0+ztyhyLYvrk9alRmvJirKszF23STWWGUcKeY9sfQ86CNEO
fufbuvv766yB6LEwnItN72ejY4M5x2uaBBvJrPQrc1wZN6uiHHI77i7otsDEGWHzIIWMla257j9B
irvxA9SKjuQFed9/dTdFi6lpdTatLqYgyJRTOKP8WfxP7UQ0hallhdPXo0CAxgPFPmwiJZl1dhAz
EMHMqvL2txDU+mMQNh+UJZ9tfbAXJ3EXZBcC4qXTuml9qhkChfThnHrfnytCkgcVI9yncW14qjoF
N2rWzqRXmRPJdKl+aWO536h2kT+Si6XivdWCZ21EAtMwhnb6pPQSsD4vxZgsBD5Ff2dHwA/Xd6oD
5ds7FUtAq2ZK6s6UauNCaaswovBiLSspw9BLNswpYLehiraNkJZcBPaIVI/xIZLP6aKEpGoSt3sW
svO4LMVKlZ2Dsm73BQmEX5fCv7b9srcImmEjY+VHHSAfbWqjuG+WxdCU5aNk8LCurg+GZuXm5uuT
IBsaKkEbPNVKTMUtlDK67UFvppaWPiH5UY+W3jWeamJ1hpcBGSykOoBdLbu1Uo0c1mUHPLTSG+zO
OlZBaL+v085NTX0kIwWLRD7003ZdRfd1IEnOeCTbJ6ZdjAEshb7dkefKR83ou4ga/xOh7ZGbFQug
TNLqbZ5G+RksL1pmsLu7ag76O8WeJzcMca/LKc0HbakwBUutqR0i/WDl9dP3TeuSVQ26Fy1phjKB
P0qSWWcSyS0m/fjmIM0ZrrqsrtvWh7lk5OLgOSQi0gLOBzHorqYA5ir0wwDplqAU1vV5WR+bABXT
us5d/M/1IKufdDmH+ZXLH2T0w1kt529MEIF25gbzJYQGYaKb92iFzW1oldHJFFlw6ayl4SS19buu
yKFfQPZ97Z7TNCnechUNaV2r1juJyx7CgbS9BEOtHguRJbu06qp7Zp0gPrIqfe4J3FxfpfTlTTBx
tUK457tcWnd/X/lTjZ/tSXQJdVuoMmVh2zA0mdPp55oXNcqwt+TSfzGKBX8wa8Epo9aHB+ZNbYLm
OUvmzQejA3MdE7DuJtFlUonGUxpsxZKhRDedOh5IQiLyr/I1RmTFNYrr5tDZnibKaJeVRXgf5vdp
0t4UWqAfZcnQjlQLCHQpytSN+g4FjI4pg1mT7hXyBPVrTGUuHbwdDloYn9vuSdEl3Wsn+G3U7dod
9hPKyVqNpaYNibVQjuYivhEy7imA0h9UBbhWrn2IX1HOardz8Y4wOhulDwRjlf4myVFWfpYVX9ll
dfdOsmeCigIamHjtjT3d1MzFWCmdRPxA0QOqtzo0N8ZEEpffY0eKoEifJFnQcoeQ6uTktG4zlKne
4JNPZYWp6xtKscXqJm8HP9W2s/HS6Wp+6Cm1bAT1cdcAZLqlAj66oi4ZexvdwZ+jdI8XF63MjG4o
MQoHRC+GTjLUpIhDbgp6PIkBwzmrnFGO5ocBaHQskd44hdzzsffCFFETsUHHJG0Q3pXbSbNUJwkH
WvdJW3kyQDaSH2DJSIP6OSlA9vVmXm3ywM8dSaoyLwvU8j5GDYikQL0AsVYvLV6wRIk6EhlCF8LN
eERwbJ9IMAR83mAko2cYPiSYJt10VCk5kuuGCLGqD3D4PHiYNPPj9jDDsQfWUDrmSMUgnruXTK60
M/KZ5yDUdiJkzGRWRZw7fj9VR6rhQRtk50zT34+xqR2DVhZeYoDvZdQSuLFit2RHmg09lkdmddkZ
M392rrhITyHQ1w5HRh375UOol4+G0WZHI6JV7esnytc3YLHMD1x7D6FFuDu541aYXwrNjJ9qKd0p
YhgItYoat6Adeacjputr3UlDgfqhDAmAI0EPp2zs9H3fXjrzOCOD2Cw0zy2hvpcuteZLWCBQkQRd
cSxs59InZVbGubYVo24cyyp+X2T+cPEnirIJzAxLqf19N6l3FvNRh0uydQBbChRaHR+UuO6u64Mq
ICeOVU4EX1gjuqpk7aRNDVI5TZxLurE3A0oUbzJD8P2CGFrEtu7gz04rX4LKMt5j03SsMDxVVLGP
UiaNh8nuP2b4xy+6OqKN1vgaNQSurqoRLMyMHnEj+kmvrwEk+LOl7kZGsl6mCjeStBd5qDZqpHJ7
mcbxIufZbYt3kXR69LWY5MFjTFrrJXlHEHoWbihY2Ls0EIUHRNkzx+CzqWr9P1zWlJ9rBlzVsAJo
hmIgBsei8JvpksqaXST40b5k4LWOEADNE/oRj1TzmIigFDoT0SG+k+NSdSge+uRwpwRsqxZ+QcNy
//4iays/Tf7XoyElHGCrbSu0Pn91ko9IztWe0/uLzZgYCkdXEyddvPZWuFhoptabdTtxzBhuiDVa
b5qUvHRtO567wZ4PhW7tKlkwgqaItWekMh59KUT+1EZiq4QVlPMZtmHXhx9QJMnXZg6vSSMUpAZ9
dMk6Nd115EIYm3UyTnDik1REvqOW8WPUVQ9cU+1NUA4Z+Vqpsatl7SlKiR2MdRhiupnAMFvK3XFn
d3xcIHG6ypQ3StAfsqxR3dCQe3cKlJrkKIGpZVmtTTPdNIM4BRiRSCHInGwkmxBs5JvdRuHOiNqP
aj4D+iuL+8LS7aMaKMchkh4gVcXvE84hR7Hs56wAXadNnXxCJaLv84DLWSGl8c7w1foUB5t6Udl2
3Zsx6TecnXiy6nQzDdBMaz/pzqrctig8bSIE5PLUVl17STPCgc2g6FzouYmTyFZE1UK5BeUv0U2I
yM1spvnt779/5bd7LGficj6iTtdVIaxf7rEF3E5RGUH+JRfyeNvXdknYk68PLl2GhyZUGaSX1HjV
5ewsqyK8M6z4H/wxys8FqPUcNISBUZw6GqFIv2rjYfPlwq7t/AtCPPWpmFAYkqYkegmLWiskyhDY
+KGqbUqfT1bvjfKNJBmxCxnjkRyUnBU5SY4JupMu6id89Nzt/v5jUn/7mSzNUkQd/FY0epC/Nk4V
STQjPtn5i1KkL8SgtWfkDik4tixA1glaZe3mqkl9QRmxY8oSHMJJGTfUgNELD4W1jQz1GZJ/dxlJ
l4WlMkmnFBN+POWyNwy9ep4HcjT//rCVX2p7fLSgumWclJaq2Evz8Bc9g5Iw/0IIJL5ENb8POTE+
292geiT1QdXwg+qQCxNNydy+N8IN1e4DtHHtU2GNB+51uGAJ7uOuXQ5XqS8dypX2sRFT6sQWMH/o
/67CacXY0VIeo0qRN1NY7AEqyV7bBCfFAtbgk/lnNplH4Ih5GIO58Sg1WrvBojg2tClgkoyATdKM
Fi52+uRLY74VA/jikObuqUJvual8H3RJEPVnYU40QOi74vElw7Mr4sap4uk512kGhlgI3USaus0U
jGJbGFbIxK3ovSbuK+yDk70NOm0bFkZ9pw1thik/FZuRoKutr+sxt3Cb4Z0RDJTD5haDmFZ5tR60
rl8y0rPjzzjpwqZ6lnTduFQpAzJJIu9WsUjarPC/OyKOJopH/iPeMvsw6NFbx0AJm8862BynA8za
cl82LfJbyhQ7brHKEehsBGX3RdbIwYWoodU9QVRFGx7MpTmlMz8lLjIikjHUD80QjJsB5pdrm0b+
YIMx39t992rAHswYBajKXsFBdls2DO1uUOwwIZIRmh796WyrZbIPq0Fxpl6PZsoLuWtUqTuRFX6r
CYkc1gr44yDbYe5Q6pfuovxDrtPxJ7pByU4EVDKYyhUvGN6gc2cPTaGbe71vZrelZisbyi1E+CUX
CPtdMbfNP9ypfnHQfD2VdXgSgnq1DafuFwdVJ/s2v0vhfzHrKGT40edOIiR7myDZ2Spy1NGl7fur
aRr9VQ8UAjHj4FSkeOa5tmxHvX/ol4Q+rH6PGV/K3//S1J+1X+vRUUDH4aOoNO+F/ou5U5HVtM6q
Mn4dCVMkBYOY3kEu7jhPCmLep2GvCoLHSlonbkm5dZsqjaMNiJNX8n45A7KKJ3I4tHSrKWazRaNA
pS9qs7tCzu2NPIfqdl6mJ3kyRHz9qbbRM4PYvCJ8arnk/MM/57frnaC5YNgIDhRTFb8BZjR1mOdk
HJLXIepukA0rD4qN3L1GYez63Cm9qavT2xYaGjqJ3lXUCUeaYilua3DBljRSvZtGKT6NVoeCNhEa
Isi4fxDDo11Yz1MwlY8BPf9/EovYv45m+OA1lU6Mplm2zoXk5xmjqURN1hBZ8CoFgG9mkIpDId61
acxQAXzp1hzV0Qklvzjg2aE9hCz2AdrwrUjtY66YxmGdTPWydpGaEb1eflAH0rKKjvmOQj6FE6Cu
FO3QXDSlPMQUDneKFSzAEow1ENPsYz3MsqP5zY5ooJcJpdhHLbEQrrT1Jc78ekdtOHnM+pqyGRfT
thuf/v6b+0XBtp6Ils7kzZINFa2r/YteZs46yAljEr9amdps7MQMuIP72L4b606LyuRkjoq5wSv1
OkkERXXjUZoa45SN9Qb3EgDiIbxoo1yfjSws4VsrHwTB9beaJR1ILOylVn+P2Zc0SMwaHurFyKma
tHcpqsA+iYPqOuf+p07uuEb7TKrwub7z8fWc6g4W+d//Wzl/fvu+0f8waFEtTlJTMX+5JtRDZjRW
kOevqWHIHkra4Yob2CZouw/EIWKYeZNFiYdOJr/Yc/Cgt+GbX82qm8iqsU11O7isD4VNaRdyD7AH
A2Uldqu465I7rrz+obSaj0Qwj2eJcq/VZptIqq8EKo+AKiiP4m686hzbrQ5wKOLc2tt6QKZ9Kum3
I+2+a5J/jMSB+3RKmiU5DlANcltzjNLC7ipr7yqz2/j06LVEV06EkqPlb3sZ0i4pYR26mRx7fCm4
NVL32vtBHLodoSFOE+RL84Mp1nxvZLkz6aZEqEkGKgWDzg3Yh/zcLtSjILMrIuwBgqOl4cCMTnov
TWnl0aK4Qb9YXNXxsW3naM+UM6BOb2LqzvKSlOE+dRGCq+6svWNIiMSzGV47szvZVU2WDzcfYOAO
TcXkJmUY7cwIWjcxiSdOtnD4TaMmqrjKr4zZ7ZNlFtGJJlbhtIlu7JXQH4+TNb2NUafSdciVo78k
uvpq/hp2FagL6pgOoQHjuSSlw6/IpWxh+41c2bcGoy4schQ8ZOA+SylUN5YKXN8Lh+iZ09jXQMXi
9L2p12RaLgm8qkXNDc0Q3hjl1IRTc9H7Nxr07U3KYMgBI3KA9TbsdL9O3iP0P/o1NeJierZSKThz
Ba+2YwDVu0Za58QT7Ahq4/LJWB5wSDsktJbnwC+fYRS91vjA90phXAE76/d61417AU11gEt7o0ZI
Kkcje8m7+qKbUOlbK7gdyNm6BZbqNkp2T3JE8SYCbu3mldq+eMqV2XQmWg+nXFavo6GoD5MS7iar
TG4H5pgwz6Z2z2WJ+vYQDkQIhThp0evtzYjSP3hSxhZlZm9iRiYnFO/TJegoVc2W3dwG5J/9w4he
/DarEKZiaAY3Q2Er6A1/uQ73JFNy1undq0l8jJuEE6O4DF+WZXdcQxkB3VhWxQnZbFWy3EsnDgCe
mErghQQz7sxofsnGyNilCcD52AA8/omqh3DAZNmHJF4qVMycuJ2fSYjEDAIKj0tccMGb4SRmPpD+
4puOqmGTDobJ8pRgAt+fDdNZbj4lab7XEH3egwgoCBDMuwsMEmMbF8rbSs3BNbIju0Q7GCM9IPBl
yces6VMP6xh3kS5kGsLfGrLI2OKJUXeYB/CGBlFxGoBqJUveZ97U3UMXq4o7948ZnS+4a2O8kXMQ
SuGcv44WSiNz7Ntd4NNQSpZT2K+jax/30yUyjdt2Luuvc5j/8xM1rlkpci8FWDHEYO0vq//zWGT8
99/La/56zs+v+J9L9EJHsnhr//ZZu9fi+jl7bX590k/vzF//dnTe5/bzTyubvI3a6a57raf716ZL
2z/pd8sz/393/tfr+i6PU/n67z8+f8mi3Iuato5e2j++7Vp0+YosU4L5C6+3/IFve5d/wb//+L/p
5+fP2effX/L6uWn//Ydk6f+ybAtdP5MoNMqIwv/4LziB6y7rX7D4VE3AOTMVHjnP86Juw3//oRn/
kqkqCGZdmm6awmbS25BauuyS/6Wqi8zcMBmMyho1mT//9d/Yf1+/tv/MAlR+vgcaOm+DnpPDYH6q
ytpyDD9i1mJwtnqj6RIQidbecp2LqbrYJBgAKCyDLYypfN+QGcbvDo/SiO2Tk9JPvp5dP51cPyIJ
/+NhMHkXiEhAvf1GN5mVpp76uZf28CJLCM+qRY+4exaN/MXOWy+oSLqIGgLjOmhUbitLsReq3NF+
+Oq+fTo/HQZfxg8ejPXTQNusabpKUJepG0v17QeFM1y+uLF7zd/LtV56fqpTdVEk9SCBC+rFYRiK
D2i5bs3I/pBONfEsDNxKcmO51eTSrtGYQQwRRed/OCzEVr8dmNBsrorMxi3m6fLyNf5wYGPSGJUi
KKOKfsqdTO6KnR5XN8ri5MyEYcNo0EevCEPpWM8qatxpVLwxViEXVchZKeaaxQaXISaLLjj2ZWGf
lTGtz0LsEtInzg1lq71hZ7dDoWLm+ushLUXthfihvJLb7SYfCgPffzjezBiejpE0PflVVp6IqKd/
EUnFJVjQCGYhv0qVZR518KX3FIg61x6H3WQiL5HmQToESv5m+9xUda2R3cqPN03b7EWVXnyy1Dem
rIVuXyf43rLmSz/ajjHj9uefnV/keH6wiprQl+nFZ35NYa3Yju1GBEe/H9qdJaA8JBNYpeSgWJuC
lGe35Rq/raTqKohSnZJbPR7CU5qkNs4jWrxalU6nXB0I8e3B1naduWnskwxwLlZVCJKybgLuihca
7B4NFJ3UKImRthP92zfw5SeLbC3wYX56wNlMX5fDSrK3qZKzg1SaFdll9mu7fCFLq3mInjLDnHZj
izSTziF0hBgy9sxsemh0EpUoKkctRY4e3U41wTzNpMAZqbRwU3wT+Xxb2MFtpWlurPuqM/bVXfyQ
p9XzIBb5FL5BrKS2BwOpvUmaCetHNPAs22sCY3IN3DI0ZvpzgIalQX8Im2EmQZx4MK1Wb2dwMiJP
AlSaxoOimeZOVeJD34UxRmwgQ2U4eUY2vKNiNONVqEg+YWCDL7Z6Zqy99cWtMotPgUAPXIKxWNr9
T/YY0dBUxoJhPhl1Y3sVSfqq6JjU2ox2bZ3NRMRo4wDItw+RQX5UyodIWVr/+RTdxPJzALKE3DZP
IKmXwyzhBzDKOy0ZXscicY0SyH/TLEDYTDD+LdN0Kyzw/n5OVOykkCNJ6eZWz3JC8eqQs2IKd2Nd
M3DIzBdKvAaObKV1i2l4S01VdxOFzkXaSZZDT973mq7KdkoatKTOBcKjg2Rccp8pDvAdL6oag0uA
Wu/tVDsWnWZ4oal39Ld50OmRYOpbFuV4+PEha0Pg4jgVsQiyQzKq5ymCQ5MxYODTDG/MoDG2dVC2
x3VTH9R0K9b19aHt8neKraY/PGXdniyvX1/x/bXrtu+r61JtjPMulow98XH5MaegPrsEXD0Ffoh8
d9nWTeAU1iVdnfF1TjjrQoaSm1aqcmraetHAQ/vzicqAt7eohemtu9cH7IUh5Z3l6Zwy9AH4SIm5
l5QcPiAv/Lrx6+P6rMhGoTwPmv71RfXyyu9vN5udpYEGWV76w5FMshzu/UkhlBrBh14p8dcj/H5s
TLEtygjrIaxbp/Xg17cX69Z1sVoPl0tITp57hIgAVIoR0+bW9CW2jdNTCpTnIaFWoer8eAKjndw6
qICjBRYaRJ95hrwb8JJQQqy9eqwHYqr6R8bQX7LupgcX89401XOemcd8yHtEvPN7Xeve2nE4lmlB
WQ7CjYMLsN0QrJvttblBZMhs+iBxYXdIXrGuaV3vfTm4B7KvbtBz0KYT8X2s+Q59xBs/ke39VLV3
amDZuz4nbCNFatThJzSbGs6wneLWDEqTuoN+DQFAn/P8EwNwysoWIWYxcnKu34Pj2+UrEITUyc16
n2uAumhMjC7EztQNwcXbuRztir68SqMfHnFdHvR+mh9VHJa+1LxQ5d3Mka5uatznbmYUCZfn6i6f
yaIbgTx4JUILJ9JKNGx2TBqtmKjTT2XgTXNK7J1y8NuI4uMgN6DKbKCOKXPPZGzcOpqsjYgycovC
+YY2/WvF7/dj1d2YIZ082nbztv2SiMA8m5FZeig/Y08F7LxBMspNyy5cYBzzpraCLQ7Abls5xSi3
5BNNwrHLaKIkhhHaVLid5Wq97RngYRQ5NWMIkXEO9lgFsFwyYdxG3RcqCK/6PD9DdnlnSHWOoUlU
e1Wy93bCrS4YovIG4g4WxaARrtzFsDbeGO/ZaOUnp2grwqHCKXWrpP9MMSl2RN0poCyjYmOa3Efl
GmMjQACqZ8exWdzzRoJBKEClNBPmNWdLCC4kmKpXUV91XpPeWnKRO6oiCqcsw7eo6I8ZRH+jrr4o
Vjlsp8DalNVNNYYfImyonorZ9CCq7piJbiNIunkyu895H6nU343MibBb7qVCelA6rd71erbTFPJV
KHY9q1n1aqL2d8uoqjbo/nKy0uAxF+VJMUckRvrs6sV8nSWoAbPROIYKwIcYgdKVYx/RC2eAWmlo
j7QD+Qz7yVDPFGOR5hR7eZZ1jxP7BkjRtIU6h/7dRKcP7YskhhPV2xGfekg6TJtItwWjGfQHrzMF
FSdB+LWN/XkbtMOnqCClWw/SyQnCuzTKXviJH3rDvIsSkW1EaSDiwaotFvc1gdRhUT+axrXoMQkZ
G2ts7zO/g1VRq5/rvtxDk842UoneKLJoSUYlbnFr0U3O48Yub+I5HfkmipOmcoOCYZ7YleX2kkqQ
bh3cyqHgtzff96Z2D/r9w+BrlivIdj2FfrylmCaAnqPzUA4AtRt3Hou9REOXJu54XyuoYM0K+pw0
a28grDm3VHwBGnm/gol5X5Y7K5M/jVVDxoldvuh50jqDqMgGB/TvVBF3sSR6GGyUgXbfa163y8XF
1MobzKVI2+Bmwcmy6X52kjMe5Kw9qpl1a4nqtqEs6owS3tAp+TjS1gdT975OuDTZi1pOArhGc2ce
JiwYdPeDybrz62ZjKP1jYfUUnyKYE3VAQqMl2ffCt7i6YAmmJdNtRmFwE65p8huFui9F/4TyzcDp
T5d2iSbvw5QpebVtc+xWlRadca8dReAFZh/tw3E6Qy2ggybJ55w0l3GmxFHP9yrV7o2lUo2iovKp
1JLKIUrkfYzkwhl07VHMJytirh/54UWW08cpNl+tUf48jTSA/HdSaB7psF8NhrRhXDwEdlY7PtpP
+mRf8iF7Kkotdcgktk9TR4PIzEToaYjWryJdjHD5NGbXFPzNBgwNs6llz7rt625M0oylTHDURflI
h0oGDKV+WJ9FkaXelN3YuhO3/6vEIGZHzyJ3WtUC2uAr0jZOMrDluT2d1VF35jCbrmppbFoV7Xpa
LYgP085mb6a7GNUlv0Y00p6oqBjKld84qHtg38hvYt8X1QQNhniEMMrhEfuHrGzERWtVcRkURnrF
rIxbGvpEsKSqSzup9nwZ9qAiPYJo4F+4HIkut/MGDGXGVVXw8WFN2tgapfF67r2yMww+p7egnfOb
USt4GGkp6X3/GcFe76rIwfniJyQ41uhfOjFpl57ve+b/UJr4V7dkAZbqq0qiNuTe8ZNUah4RnA5T
JP8ct6N1gDhy2wC3AoeGVpZgkwoe0tXKkohojvJNkkzk8dp4nNvgZlA1jZtei6ULwYrw0/TyLMdU
oNW5OMigVaBPdcfBoLBGlPU1GDGhpap8EFmTncsp80JLanitgEK3fIlllsVbROoYs9WicHG/ThuL
nFG3NPrDVItNkEWFI8HO6PTKPrRV2aFfADAyIinJ/eTaxGG1V6bqOSoC1Pg+cXTxkBxtIEh+N0xX
fbT0oyLgX2TJW2hyjHay05qeP5NxZhGGXFwHzHU435YhuPFUYSGC1iHvFbXyilZ8tAy+lbQeS+Z+
U39Va/nQJ/Ke+xKNbiu/SRMF3g9jYVc3ct+b54pkDluilj9NXtZQDLUnip6tNVzT5cFWh1cQg/o2
A2Wbm/P71EbVaezjIWAy1DJy0UUyuTI9VwLGomc7GId95FvJWVDzzVK5PPjq/MUqxlvDfgYowGlB
TPHy0C8PuFkmxV0Xm06ZFXfdpQWdxU2KGV1YHUu95ANZluLQLFLn+/q6US9rsFnrYrjuZyL/7fn/
cWOj216izYiRAKm5bcinbTZotNalSI3r/311fUq9vGJd+v7a9WXfV9el729l6RPXKtyyjMn4Q+sb
cP02pNY6+JJMfDBBVihhWPr+8L9us8iVZND4H15XceGPzAL5oo4y7ftbwQitZPf7elZlzde/9PW9
vv+pSLX/fKYenjK/1w84ztCqgZxe/uAP+wOEs8pm3ZpYZv/tiNb19f26rvtUW1DKGCq1MmZC/iZB
RFyo18W0bw5poL5LZ5lRAYlkoZSnDDzR+5oG6pciUG4GiSZEm6ByV5niHWIKwW5OpINDfozvVVQJ
NzCJbsM4uItGXPA1Cc18Nh058FlBL77ILlMnakdvs2ZbEXJ8ITug3kohidnrKjLJ9BJJYcas1QAh
iQP4rDTa+1g2dNBtTKVT9DkbPR0M5LJmt8fvohwsy9JwUNfOLNcPAoMq8YL7rq9xYYYE2ZRhHbp4
Kbatgt9uHhpkYyQjkyDeQmUwppo4eu6jgayG28nei3YuzlN/fMdEHCMqqW3ndcmqSS2RClw166qy
7MUifGwYPByaKvr2tGBW5rNmTvU2UZQAE/Gugvd3no2PUWYChIyKhG4Jc4ImkSun1HyPYBllA98I
pbCpHvvUD87t8qBQu2jigJ5mVSlOOOiEel11SbqozFSOQV5pJzLOUm5sfEa8IdN5bi9zMZ65mo5n
I8geK9UQXJd5Rh1IwzmRYOJPSYALIjWpA4kyY5qeUmEYo/dCrcvLbFkpYzd4GFg+XijSq1u/K5ET
NKSshfopm2U6jH279ytmhnOKm4XWW7Yzx+izX43Fto2jD6Qh4SqwCvmMDls+r0vrgzZMpN0b8uyq
KWa6mDY6tR9J4ysgLlPFwbW8CAJevqUyky5CLeNUkZ5Adreyz2tLkH4pXmym82dh1PUR2dZGWta6
5UxhfkGdUjdpZv61LRSUVsbGafrhvswZ9eKg0s/ribUuWf0QkJiiFk5HD5yBY4syrjP3Bmrlsz20
2g7wydNs62rpAYkHy3IWy651vzmUGn6UPTBxBn2IU6nZDptALuaDUTKjnIr/x92ZLbdtLGH4VfwC
RGEZbDe5EEXtkp04J459w2IohgQJEhQWbk9/vgFAEQAdx/ao6kydSsplSXQTbM30+vffOUjeHSsG
3B5IFS4JuLFl76H8W8xmZRKwaDUIl+vHaPng51F2ExUuq9YZA10B0n75dCgYhvW2hwGk8Cz2WWwW
D54dLx6AJn9OWSgqdnTo5HenvX16Kacn+r0kmD9AsFK/snx5+Ycf3M9Z8Ec9mv2p+0V+57CT41Ls
8cSR1PtsKfJ+IHWYy0Nf/mEVUdI/QE2Kb12TCLrz+8MMTs3yD/ZZ0oBp/BWg7F5m7asLxtH/KH9Q
yH+SzIui9cLyR6W08ufll2wIA5G3cKzqbU4/OL1r+b3Tl2H+AodwQch7+t7pTdesPmN0+ZMjsU4X
KRvsGo/OSAkpgGDD3un5Tu94eryX8snjDZWzIb0Apgj58FsOXCjm8C/Jr07v3Xm8zpflizuPUf7b
8nVwTozj4oUZruHyeipimFYchmfc9eLjovAfgu2suFymeX4p6KKwopT+JN2xP5NY9J7mjKb2p1R+
BkTpEehDmlHhbHG19bPD0zABGG3uxib7N/qHRchtoIN8uWIk+S6JbfuB4iMc8gfvhqh+ts8P76fz
T5lvXsfULAZ2uhjbxLmDwAsBseRkuiIJII7jdrJvnS15pmPK3HL2JVhdR0kM/veQQQK/3R3uRGSb
10xkcYJt61oUwefham8+ekX854y85prqBumos4v6fGnf8hA502eEg244D6561ofpYT99PAxXX5bm
Pvi0mY3WOTwl6c5670cX8LGmN7108+tqg53N84htziRPffYgpIPFavF51sMtHyRDjXihkLQtHHDy
2ZievLiVlY7BZg7LQ76bP+XwjGTD4MPSNb0r0P/T2SK7n1vwcW3c+xhW5QO/owH2fDgYJuyvZRN0
cv/CiEmPTv7HoWuyZRDwT6+3DGgA7F4uhyyOIe6H/sxbX7EViNQpFCACQrlEnN3WXMHf7GThUkGf
Lfv5NF1ch2biXq6ZBNilfGuV5Fuqwbu+JYCosOCKUcvM/Gv7kn3JTde6EgB72bzhXEXrPw9zd/qR
uYprWK28Kw7J45b91TS05x82UHhd+emOUe7hEwvkGP231uIuvjnsBGRBrHArci/91QzzQbqI1oMC
quCbYTzc3rty7xcI89zLrtkzf5eEwoPYcn+4TFjwTgG6WD/lX+bsvXjYsrb39zyM7nLKl7fJhkEt
mLTYFLwqXLaeWfO+tU6896IgXUqWTBKK7HC12azd3yzWUq9S9rhtEu9x29taj0MTPp/10rmLIVdm
de0suH+JthMb1Po1fzgD4uz9zS7fFgNqZ4sLP2SKcri0e9C0ggnfuHLKkBXtgyF7PeWqgoG5NEH2
+D3raiY2LxfUyHrsdJo9FcG2uGXVJVWOwgNJV6yhiNvP/xZg9t+bIgkvAk4UlTaHIt/2Ghax4orl
N9urWQzUrmB1F1nfxXznHQawOdq3L0sWi1le/n/W9G30h8+6vq9dUNmyLVeh/Z783IuO7dWvC/q+
NjKgMpsebquPXD5U2cT+lox4RK+7eKbVLGwjDOGBpw0Yyp6wB34tTlbT+sc9sEwGmwIAkNI7loBs
wFu8YUNJ/6SGb3/C8xb7uZxvfYKqzy6b6fSLAqGqBWGA4IRT1wMdzG4wWrhNJQShwWdn5As8+LGp
rpsSbIloUToKTmB4gvBZOKDv2arroNWWFkwD9dAyxkJ4IAsk6kAzLbg00xW1IHyDBT+O73Eazg4C
iAZug4cSuC2giOp30+k28ExAn9QOgmOwFiBk1C1kssA3HXTaOQhAWc3AsizXt21P0nPodRDolXjK
BwEtwAwV8Ns2marxzK5lLM9CYJGoexreBUy1o3oQhMldcJlxDuXEN8iV7kGwDd8MHZfGvJzWKQ+K
XgcBwF/tsSrY0Ku7/REXKQxgUzb/SR8ggVft6+DbBi1WT6KMgNkHoanfdaDMouwisYuMOXDrsX1c
CrlSqGkUwLQZApQ7W6RMmAFLLWl2FjCNqj5SCIO9lBZWEeSdb2Ibz7XAvWNPHNyQltyso51p5PFV
TSNIQhf/4MsReAtEoQTBN8+CHxp0cgX730Ax6WgbmVdR1YEMnB1JqkwiD5KbwZSODlzDs01TyL1q
7Idn2E2/k0CwqxoqcB9sGQ6Ca4R2DMauthagdDWAehAzBlgOXGWVr+gUMAlst6oWQoMRH4Y+TExj
6Sg7WrAsw8NilLGSTC70Moy278kxFR5KwUnyCRl5CUlDGDUD99u9DpbhclXCIKjzK71UwJo4Uf1e
fl4FjoUDlGhjcmnYZtyAY9W0iiGnhCiJeTBh4UdLi6GXFvBcjrIW+JRgfvGAzD9BluJ1tGBZnuER
U5JNMyZVZljaKUEi49Vug2OwgZAM0am9IAKbR8HnNvgs3sQs8hISCO2cgwV8vzuj8MO1JWEw82gy
F8swAsvnJdNDUwuWRdmFmopvyhn2KqTU6yzAjlObawWz4BqBYIOISSBkCyZAO1oIPMMRju2SUGt6
FsjuTOVAgVQR3yDIDShQYCA7gQIlNuoIFkPiNB6pPMiQUq+zQKgnaSLU7IJpWMRClJbYJBUyBtf1
klwIVjEyN2OW0ZSGQSMxnLJdsA22/WL3PEKC2vo17QLW0ZPcWnDAyrFpHR0lt1j1Rgh570uGmwA/
UX3KphZCYUCQgUf+H4eN46RY5XImjnHBVXMkDWP2fdehI+HUfHBCg2Ezl51SIaf+3CgQMZkk0YyM
W0RN5JL6uUnnWP38eQdhYfrIkXyAvU4VO3fcpEu6TdgYQopclpeqk6dRDsWUu2TpUTKNDn0meg42
pVbLtqgqdupLgWvYgU+oIDwYBfCYVSlHIy3gJpWNAj0YkmiXs2691o9aRsFmvBNeb2quZa9GPzdJ
ZUVSFamdBYZYAwF5CYkpqPizKluIlqABYY7VBQlHL0o/uwBuWzlYsKk7C3Z3Sb4k6Sc7SUToYD1N
E9shuds8/eoKjJUGql4SF8G4PhxcBE3HsnLzQhA9EyvCIxXyU1rUGl4IbKNy2Zm4kSyKCaBjztzS
AeVWuDhPNkE/BxG6yjZBzrzL0XUMDOAqs1tvDbGMzK0TTPjsSZNd/NIIaeQfiOYkl6GSZRQuQSPV
OpgsqCuLs6akFxo2ChIYjrI7UTsknbRwzn3wo3UFh1wSHdgETK9OsHUfPDJusgfZkNTPKgLdVr4L
xMWynECPRXYWyg5LUwG+SyUS3dCcwI0SoWpoECAHVbwLkFZQbUcRpA+e7Ex2Ko2hhcWg8oQpEJJ5
S7++rGUqGwSPLFGCsyBthYuKVXodJViubcB4ExAg+GVZRbuj4PN0iidByHIqMRBZNIqQUUA7g6JD
X3947XovIIrM70yjO3QyjTQaAAI0hAGdSI9IyDurMDq07iFgo8IoiKqPGatGToHZ4aCK4X8+jQa4
JStG9ByECHx68J1wmZABNZGieTCxyAyyUrtGWvBpoCreBPJHgiTCRHA7QLjMbpmVFqxBIsFhYf0O
oZR+ADbbogisqAVQGoFki+RzYmJxkRi9pn+klsABIakgtRBaFhiBmqreBwoqNBWY+2emSEK3ZCTU
VAJ6pu7k4xygZdSyoAIFtHJfWpaVrFOf7TxUAvRKmQG0nOnRqyvxz0ToGlkFi/y+cto/bxvtwHBp
uMILVoN3OVzNsxCQPGEzBUGZph6Ci6rcmRZGSej9Gg52rAJwVoB8AmQvOaSEeWtXVQJZp1xVkh5C
3neX1YBBjVZsHgXfA9PJjYF4vzYael0HbmqonDngBDnpeEjrNShu6iDEaNSBpIYJJAlN3Qj5eYMg
I2bwGQ6rHwiHZIrYNgh0XkitqMBScdETwkdSq3oMgDcHZI4yDnj9lM1j4PsGkN4gpOvwWnfT6zKE
AIkUYyVpD4iVfRgjaWCwUgCtdpQgCbdJLth5zuX7Eav4HV70daKKfW3xczlLFU2yBgvnv77giFo7
F1DPD8khIdmrbL1QMnRWoqtJIvn1L60Mq4wBGj88xgTl+9T/vP6A52/deq/jpzp+8yaapKN0PIPa
UFKO1o/5b9Sf/0ws+lpR/BfB2WLU7N9W1YfTJzwjLP0+uWl0SFZtwaWvVhe8GK2yUdZ65LKOrCq5
P4qjv5N0FbWeugq5lWWzBD0dPSfNp67yOnXJkIaPGZou8pbwsnyiKvxyEo+2o3TSlFwVKpUl1/y3
75K/3/XZzL38q632yoSpvgsrp9LoufX7rONmVcnQCqfT9iPXNRtVyTdoPIqaGgdILR2xquDb59Gs
dQBrMJ+y3JgVhKwmPD5hSWVcdbeURbNJZ9SxIlX3UFlysm0fi6ozqyr2/tw2VY1vZcEIKMaLfUvJ
Fb5CVfRDUkTZmZrDshKvKvuRRcwt61F3u9Tlpvt4tHpuqqNOg9RFZ9loPCuySZ63zrRdYdyU5Ufj
WTQdtTFTVXVLXTS+gJU7rZNtV6A0ddlZFvH/et2yTTUI9C2kJ0XaFS37lMqik1XesSF1XVlV8tPk
r3TUiZ7qLExd9GbU9ls1CF9d8PbdzQh+vVnUduvIl/j2t5B/N0mzSctS1SDZtxD+ONlF45YbQ7is
hL2F8M9JujhKKvODaiJMWbRk2n/XH6UJnrJ9Oauxu7d5g0tWjXbufjXhqSr+/Sxqa7waIlYWu4iJ
SNoLDeo6jrLodDLtwlLL2W9VwR8mq1W2jzejTppgV4UHVfG/zZLnybvb7My3VbNYquI/yr0OXz2I
DDpJgoC3eYPzgyjF031VFf872p9k2aQVUtTTGOqyd+2ssh7+UpX7n3w0O37ykpikmixUFfvHJF3i
2VqSq6l2ZclQBEed4133XFRFfxrhd+Cqa19NEGqy4agsnFUn7/742sMzcfsGh+9TlI2TFZTvx0ct
f5sVzYzys+8T6Mymbckljc+3JX+t0vTapjqvPx3pdb72z9rFNfmKcTwZpb/8FwAA//8=</cx:binary>
              </cx:geoCache>
            </cx:geography>
          </cx:layoutPr>
          <cx:valueColors>
            <cx:minColor>
              <a:srgbClr val="C7C7C7"/>
            </cx:minColor>
            <cx:midColor>
              <a:srgbClr val="26A49E"/>
            </cx:midColor>
            <cx:maxColor>
              <a:srgbClr val="0B2466"/>
            </cx:maxColor>
          </cx:valueColors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00"/>
          </a:pPr>
          <a:endParaRPr lang="en-US" sz="10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12</xdr:col>
      <xdr:colOff>460376</xdr:colOff>
      <xdr:row>22</xdr:row>
      <xdr:rowOff>6350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BA313164-B821-45C8-9CB7-E9356ACC26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40800" y="508000"/>
              <a:ext cx="6518276" cy="3816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1CDEF-1B7C-47FD-8888-401D02077940}">
  <dimension ref="A1:BM154"/>
  <sheetViews>
    <sheetView tabSelected="1" workbookViewId="0">
      <pane xSplit="8" ySplit="1" topLeftCell="I33" activePane="bottomRight" state="frozen"/>
      <selection pane="topRight" activeCell="I1" sqref="I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3" width="8.6640625" style="2"/>
    <col min="4" max="4" width="16.6640625" style="2" bestFit="1" customWidth="1"/>
    <col min="5" max="6" width="8.6640625" style="2"/>
    <col min="7" max="7" width="16.6640625" style="2" bestFit="1" customWidth="1"/>
    <col min="8" max="8" width="8.6640625" style="2"/>
    <col min="9" max="65" width="12.6640625" style="2" customWidth="1"/>
  </cols>
  <sheetData>
    <row r="1" spans="1:65" s="21" customFormat="1" ht="99" x14ac:dyDescent="0.2">
      <c r="A1" s="23" t="s">
        <v>183</v>
      </c>
      <c r="B1" s="23" t="s">
        <v>0</v>
      </c>
      <c r="C1" s="23" t="s">
        <v>184</v>
      </c>
      <c r="D1" s="23" t="s">
        <v>1</v>
      </c>
      <c r="E1" s="24" t="s">
        <v>2</v>
      </c>
      <c r="F1" s="23" t="s">
        <v>185</v>
      </c>
      <c r="G1" s="25" t="s">
        <v>3</v>
      </c>
      <c r="H1" s="26" t="s">
        <v>4</v>
      </c>
      <c r="I1" s="27" t="s">
        <v>310</v>
      </c>
      <c r="J1" s="27" t="s">
        <v>186</v>
      </c>
      <c r="K1" s="27" t="s">
        <v>187</v>
      </c>
      <c r="L1" s="27" t="s">
        <v>188</v>
      </c>
      <c r="M1" s="27" t="s">
        <v>189</v>
      </c>
      <c r="N1" s="27" t="s">
        <v>190</v>
      </c>
      <c r="O1" s="27" t="s">
        <v>191</v>
      </c>
      <c r="P1" s="27" t="s">
        <v>192</v>
      </c>
      <c r="Q1" s="27" t="s">
        <v>193</v>
      </c>
      <c r="R1" s="27" t="s">
        <v>5</v>
      </c>
      <c r="S1" s="27" t="s">
        <v>194</v>
      </c>
      <c r="T1" s="27" t="s">
        <v>195</v>
      </c>
      <c r="U1" s="27" t="s">
        <v>196</v>
      </c>
      <c r="V1" s="27" t="s">
        <v>197</v>
      </c>
      <c r="W1" s="27" t="s">
        <v>231</v>
      </c>
      <c r="X1" s="27" t="s">
        <v>198</v>
      </c>
      <c r="Y1" s="27" t="s">
        <v>199</v>
      </c>
      <c r="Z1" s="27" t="s">
        <v>200</v>
      </c>
      <c r="AA1" s="27" t="s">
        <v>201</v>
      </c>
      <c r="AB1" s="27" t="s">
        <v>202</v>
      </c>
      <c r="AC1" s="27" t="s">
        <v>203</v>
      </c>
      <c r="AD1" s="27" t="s">
        <v>321</v>
      </c>
      <c r="AE1" s="27" t="s">
        <v>205</v>
      </c>
      <c r="AF1" s="27" t="s">
        <v>312</v>
      </c>
      <c r="AG1" s="27" t="s">
        <v>320</v>
      </c>
      <c r="AH1" s="27" t="s">
        <v>309</v>
      </c>
      <c r="AI1" s="28" t="s">
        <v>209</v>
      </c>
      <c r="AJ1" s="28" t="s">
        <v>210</v>
      </c>
      <c r="AK1" s="28" t="s">
        <v>311</v>
      </c>
      <c r="AL1" s="27" t="s">
        <v>212</v>
      </c>
      <c r="AM1" s="27" t="s">
        <v>315</v>
      </c>
      <c r="AN1" s="27" t="s">
        <v>314</v>
      </c>
      <c r="AO1" s="27" t="s">
        <v>6</v>
      </c>
      <c r="AP1" s="27" t="s">
        <v>214</v>
      </c>
      <c r="AQ1" s="27" t="s">
        <v>215</v>
      </c>
      <c r="AR1" s="27" t="s">
        <v>216</v>
      </c>
      <c r="AS1" s="27" t="s">
        <v>217</v>
      </c>
      <c r="AT1" s="27" t="s">
        <v>218</v>
      </c>
      <c r="AU1" s="27" t="s">
        <v>219</v>
      </c>
      <c r="AV1" s="27" t="s">
        <v>220</v>
      </c>
      <c r="AW1" s="27" t="s">
        <v>7</v>
      </c>
      <c r="AX1" s="27" t="s">
        <v>8</v>
      </c>
      <c r="AY1" s="27" t="s">
        <v>9</v>
      </c>
      <c r="AZ1" s="27" t="s">
        <v>10</v>
      </c>
      <c r="BA1" s="27" t="s">
        <v>11</v>
      </c>
      <c r="BB1" s="27" t="s">
        <v>225</v>
      </c>
      <c r="BC1" s="27" t="s">
        <v>226</v>
      </c>
      <c r="BD1" s="27" t="s">
        <v>227</v>
      </c>
      <c r="BE1" s="27" t="s">
        <v>228</v>
      </c>
      <c r="BF1" s="27" t="s">
        <v>229</v>
      </c>
      <c r="BG1" s="27" t="s">
        <v>230</v>
      </c>
      <c r="BH1" s="27" t="s">
        <v>221</v>
      </c>
      <c r="BI1" s="27" t="s">
        <v>12</v>
      </c>
      <c r="BJ1" s="27" t="s">
        <v>13</v>
      </c>
      <c r="BK1" s="27" t="s">
        <v>14</v>
      </c>
      <c r="BL1" s="27" t="s">
        <v>15</v>
      </c>
      <c r="BM1" s="27" t="s">
        <v>16</v>
      </c>
    </row>
    <row r="2" spans="1:65" ht="16" x14ac:dyDescent="0.2">
      <c r="A2" s="1">
        <v>3</v>
      </c>
      <c r="B2" s="2" t="s">
        <v>17</v>
      </c>
      <c r="C2" s="1">
        <v>6</v>
      </c>
      <c r="D2" s="2" t="s">
        <v>18</v>
      </c>
      <c r="E2" s="9" t="s">
        <v>19</v>
      </c>
      <c r="F2" s="2" t="s">
        <v>20</v>
      </c>
      <c r="G2" s="2" t="s">
        <v>21</v>
      </c>
      <c r="H2" s="2">
        <v>2000</v>
      </c>
      <c r="I2" s="2">
        <v>159.41</v>
      </c>
      <c r="J2" s="3">
        <v>0.434</v>
      </c>
      <c r="K2" s="3">
        <v>0.29208564615296001</v>
      </c>
      <c r="L2" s="4">
        <v>18.01996776255454</v>
      </c>
      <c r="M2" s="4">
        <v>164</v>
      </c>
      <c r="N2" s="3">
        <v>0.13908127208480564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5.15</v>
      </c>
      <c r="V2" s="2">
        <f t="shared" ref="V2:V52" si="0">IF(U2&gt;5.15,1,0)</f>
        <v>0</v>
      </c>
      <c r="W2" s="2">
        <v>1</v>
      </c>
      <c r="X2" s="5">
        <v>1848000</v>
      </c>
      <c r="Y2" s="5">
        <v>178000</v>
      </c>
      <c r="Z2" s="6">
        <v>9.6000000000000002E-2</v>
      </c>
      <c r="AA2" s="5">
        <v>195000</v>
      </c>
      <c r="AB2" s="6">
        <v>0.105</v>
      </c>
      <c r="AC2" s="10">
        <v>0.63334313437224343</v>
      </c>
      <c r="AD2" s="10">
        <v>0.60423404880917375</v>
      </c>
      <c r="AE2" s="10">
        <v>4.596100278551532E-2</v>
      </c>
      <c r="AF2" s="10">
        <v>0.81628280664167108</v>
      </c>
      <c r="AG2" s="10">
        <v>0.78950187466523836</v>
      </c>
      <c r="AH2" s="10">
        <v>3.2808398950131233E-2</v>
      </c>
      <c r="AI2" s="7">
        <v>34923</v>
      </c>
      <c r="AM2" s="3">
        <v>0.13300000000000001</v>
      </c>
      <c r="AN2" s="3">
        <v>0.14400000000000002</v>
      </c>
      <c r="AO2" s="5">
        <v>4447207</v>
      </c>
      <c r="AP2" s="5">
        <v>3130563</v>
      </c>
      <c r="AQ2" s="5">
        <v>1151729</v>
      </c>
      <c r="AR2" s="5">
        <v>75821</v>
      </c>
      <c r="AS2" s="5">
        <v>21791</v>
      </c>
      <c r="AT2" s="5">
        <v>32664</v>
      </c>
      <c r="AU2" s="5">
        <v>34639</v>
      </c>
      <c r="AV2" s="5">
        <v>296000</v>
      </c>
      <c r="AW2" s="5">
        <v>827467</v>
      </c>
      <c r="AX2" s="5">
        <v>439627</v>
      </c>
      <c r="AY2" s="5">
        <v>1888761</v>
      </c>
      <c r="AZ2" s="5">
        <v>415538</v>
      </c>
      <c r="BA2" s="5">
        <v>579814</v>
      </c>
      <c r="BB2" s="3">
        <f t="shared" ref="BB2:BM23" si="1">+AP2/$AO2</f>
        <v>0.70393912403897552</v>
      </c>
      <c r="BC2" s="3">
        <f t="shared" si="1"/>
        <v>0.25897805071812491</v>
      </c>
      <c r="BD2" s="3">
        <f t="shared" si="1"/>
        <v>1.7049127688457049E-2</v>
      </c>
      <c r="BE2" s="3">
        <f t="shared" si="1"/>
        <v>4.8999293264289246E-3</v>
      </c>
      <c r="BF2" s="3">
        <f t="shared" si="1"/>
        <v>7.3448346344121155E-3</v>
      </c>
      <c r="BG2" s="3">
        <f t="shared" si="1"/>
        <v>7.7889335936015573E-3</v>
      </c>
      <c r="BH2" s="3">
        <f t="shared" si="1"/>
        <v>6.6558628820291024E-2</v>
      </c>
      <c r="BI2" s="3">
        <f t="shared" si="1"/>
        <v>0.18606442200689108</v>
      </c>
      <c r="BJ2" s="3">
        <f t="shared" si="1"/>
        <v>9.8854629433709748E-2</v>
      </c>
      <c r="BK2" s="3">
        <f t="shared" si="1"/>
        <v>0.42470723759878953</v>
      </c>
      <c r="BL2" s="3">
        <f t="shared" si="1"/>
        <v>9.3437971292993555E-2</v>
      </c>
      <c r="BM2" s="3">
        <f t="shared" si="1"/>
        <v>0.13037711084732506</v>
      </c>
    </row>
    <row r="3" spans="1:65" x14ac:dyDescent="0.2">
      <c r="A3" s="1">
        <v>4</v>
      </c>
      <c r="B3" s="2" t="s">
        <v>22</v>
      </c>
      <c r="C3" s="1">
        <v>9</v>
      </c>
      <c r="D3" s="2" t="s">
        <v>23</v>
      </c>
      <c r="E3" s="2" t="s">
        <v>24</v>
      </c>
      <c r="F3" s="2" t="s">
        <v>25</v>
      </c>
      <c r="G3" s="2" t="s">
        <v>26</v>
      </c>
      <c r="H3" s="2">
        <v>2000</v>
      </c>
      <c r="I3" s="2">
        <v>189.86</v>
      </c>
      <c r="J3" s="3">
        <v>0.308</v>
      </c>
      <c r="K3" s="3">
        <v>0.60879994588986996</v>
      </c>
      <c r="L3" s="4">
        <v>100.4836235074378</v>
      </c>
      <c r="M3" s="4">
        <v>923</v>
      </c>
      <c r="N3" s="3">
        <v>0.62611644997173543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5.65</v>
      </c>
      <c r="U3" s="2">
        <v>5.65</v>
      </c>
      <c r="V3" s="2">
        <f t="shared" si="0"/>
        <v>1</v>
      </c>
      <c r="W3" s="2">
        <v>0</v>
      </c>
      <c r="X3" s="5">
        <v>262000</v>
      </c>
      <c r="Y3" s="5">
        <v>56000</v>
      </c>
      <c r="Z3" s="6">
        <v>0.216</v>
      </c>
      <c r="AA3" s="5">
        <v>64000</v>
      </c>
      <c r="AB3" s="6">
        <v>0.245</v>
      </c>
      <c r="AC3" s="10">
        <v>0.73515981735159819</v>
      </c>
      <c r="AD3" s="10">
        <v>0.68721461187214616</v>
      </c>
      <c r="AE3" s="10">
        <v>6.5217391304347824E-2</v>
      </c>
      <c r="AF3" s="10">
        <v>0.83508771929824566</v>
      </c>
      <c r="AG3" s="10">
        <v>0.78947368421052633</v>
      </c>
      <c r="AH3" s="10">
        <v>5.4621848739495799E-2</v>
      </c>
      <c r="AI3" s="7">
        <v>51433</v>
      </c>
      <c r="AM3" s="3">
        <v>7.5999999999999998E-2</v>
      </c>
      <c r="AN3" s="3">
        <v>0.107</v>
      </c>
      <c r="AO3" s="5">
        <v>626933</v>
      </c>
      <c r="AP3" s="5">
        <v>426367</v>
      </c>
      <c r="AQ3" s="5">
        <v>21295</v>
      </c>
      <c r="AR3" s="5">
        <v>25852</v>
      </c>
      <c r="AS3" s="5">
        <v>96891</v>
      </c>
      <c r="AT3" s="5">
        <v>28398</v>
      </c>
      <c r="AU3" s="5">
        <v>28130</v>
      </c>
      <c r="AV3" s="5">
        <v>47593</v>
      </c>
      <c r="AW3" s="5">
        <v>143121</v>
      </c>
      <c r="AX3" s="5">
        <v>57292</v>
      </c>
      <c r="AY3" s="5">
        <v>298476</v>
      </c>
      <c r="AZ3" s="5">
        <v>44751</v>
      </c>
      <c r="BA3" s="5">
        <v>35700</v>
      </c>
      <c r="BB3" s="3">
        <f t="shared" si="1"/>
        <v>0.68008383670982386</v>
      </c>
      <c r="BC3" s="3">
        <f t="shared" si="1"/>
        <v>3.3966947026237253E-2</v>
      </c>
      <c r="BD3" s="3">
        <f t="shared" si="1"/>
        <v>4.1235666331170956E-2</v>
      </c>
      <c r="BE3" s="3">
        <f t="shared" si="1"/>
        <v>0.15454761513590767</v>
      </c>
      <c r="BF3" s="3">
        <f t="shared" si="1"/>
        <v>4.5296706346611204E-2</v>
      </c>
      <c r="BG3" s="3">
        <f t="shared" si="1"/>
        <v>4.4869228450249071E-2</v>
      </c>
      <c r="BH3" s="3">
        <f t="shared" si="1"/>
        <v>7.5914013140160108E-2</v>
      </c>
      <c r="BI3" s="3">
        <f t="shared" si="1"/>
        <v>0.2282875522583753</v>
      </c>
      <c r="BJ3" s="3">
        <f t="shared" si="1"/>
        <v>9.1384565814847843E-2</v>
      </c>
      <c r="BK3" s="3">
        <f t="shared" si="1"/>
        <v>0.47608915147232639</v>
      </c>
      <c r="BL3" s="3">
        <f t="shared" si="1"/>
        <v>7.1380833358588552E-2</v>
      </c>
      <c r="BM3" s="3">
        <f t="shared" si="1"/>
        <v>5.6943883955701803E-2</v>
      </c>
    </row>
    <row r="4" spans="1:65" x14ac:dyDescent="0.2">
      <c r="A4" s="1">
        <v>4</v>
      </c>
      <c r="B4" s="2" t="s">
        <v>22</v>
      </c>
      <c r="C4" s="1">
        <v>8</v>
      </c>
      <c r="D4" s="2" t="s">
        <v>27</v>
      </c>
      <c r="E4" s="2" t="s">
        <v>28</v>
      </c>
      <c r="F4" s="2" t="s">
        <v>29</v>
      </c>
      <c r="G4" s="2" t="s">
        <v>30</v>
      </c>
      <c r="H4" s="2">
        <v>2000</v>
      </c>
      <c r="I4" s="2">
        <v>162.51</v>
      </c>
      <c r="J4" s="3">
        <v>0.46300000000000002</v>
      </c>
      <c r="K4" s="3">
        <v>0.20570914726260001</v>
      </c>
      <c r="L4" s="4">
        <v>32.013455081170541</v>
      </c>
      <c r="M4" s="4">
        <v>347</v>
      </c>
      <c r="N4" s="3">
        <v>0.29427561837455829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5.15</v>
      </c>
      <c r="V4" s="2">
        <f t="shared" si="0"/>
        <v>0</v>
      </c>
      <c r="W4" s="2">
        <v>1</v>
      </c>
      <c r="X4" s="5">
        <v>2116000</v>
      </c>
      <c r="Y4" s="5">
        <v>140000</v>
      </c>
      <c r="Z4" s="6">
        <v>6.6000000000000003E-2</v>
      </c>
      <c r="AA4" s="5">
        <v>160000</v>
      </c>
      <c r="AB4" s="6">
        <v>7.5999999999999998E-2</v>
      </c>
      <c r="AC4" s="10">
        <v>0.64726971869829009</v>
      </c>
      <c r="AD4" s="10">
        <v>0.62217319360176504</v>
      </c>
      <c r="AE4" s="10">
        <v>3.8772901576480612E-2</v>
      </c>
      <c r="AF4" s="10">
        <v>0.819647355163728</v>
      </c>
      <c r="AG4" s="10">
        <v>0.79395465994962222</v>
      </c>
      <c r="AH4" s="10">
        <v>3.1346035648432698E-2</v>
      </c>
      <c r="AI4" s="7">
        <v>40437</v>
      </c>
      <c r="AM4" s="3">
        <v>0.11699999999999999</v>
      </c>
      <c r="AN4" s="3">
        <v>0.17258806924025216</v>
      </c>
      <c r="AO4" s="5">
        <v>5130247</v>
      </c>
      <c r="AP4" s="5">
        <v>3291673</v>
      </c>
      <c r="AQ4" s="5">
        <v>152119</v>
      </c>
      <c r="AR4" s="5">
        <v>1295616</v>
      </c>
      <c r="AS4" s="5">
        <v>236056</v>
      </c>
      <c r="AT4" s="5">
        <v>97169</v>
      </c>
      <c r="AU4" s="5">
        <v>57614</v>
      </c>
      <c r="AV4" s="5">
        <v>382380</v>
      </c>
      <c r="AW4" s="5">
        <v>984554</v>
      </c>
      <c r="AX4" s="5">
        <v>514094</v>
      </c>
      <c r="AY4" s="5">
        <v>2139345</v>
      </c>
      <c r="AZ4" s="5">
        <v>442225</v>
      </c>
      <c r="BA4" s="5">
        <v>667649</v>
      </c>
      <c r="BB4" s="3">
        <f t="shared" si="1"/>
        <v>0.64162076406847468</v>
      </c>
      <c r="BC4" s="3">
        <f t="shared" si="1"/>
        <v>2.965139885077658E-2</v>
      </c>
      <c r="BD4" s="3">
        <f t="shared" si="1"/>
        <v>0.25254456559304067</v>
      </c>
      <c r="BE4" s="3">
        <f t="shared" si="1"/>
        <v>4.6012599393362545E-2</v>
      </c>
      <c r="BF4" s="3">
        <f t="shared" si="1"/>
        <v>1.8940413590222849E-2</v>
      </c>
      <c r="BG4" s="3">
        <f t="shared" si="1"/>
        <v>1.1230258504122705E-2</v>
      </c>
      <c r="BH4" s="3">
        <f t="shared" si="1"/>
        <v>7.4534423001465622E-2</v>
      </c>
      <c r="BI4" s="3">
        <f t="shared" si="1"/>
        <v>0.19191161751081381</v>
      </c>
      <c r="BJ4" s="3">
        <f t="shared" si="1"/>
        <v>0.10020843051026589</v>
      </c>
      <c r="BK4" s="3">
        <f t="shared" si="1"/>
        <v>0.41700623771136164</v>
      </c>
      <c r="BL4" s="3">
        <f t="shared" si="1"/>
        <v>8.6199553354838476E-2</v>
      </c>
      <c r="BM4" s="3">
        <f t="shared" si="1"/>
        <v>0.13013973791125458</v>
      </c>
    </row>
    <row r="5" spans="1:65" x14ac:dyDescent="0.2">
      <c r="A5" s="1">
        <v>3</v>
      </c>
      <c r="B5" s="2" t="s">
        <v>17</v>
      </c>
      <c r="C5" s="1">
        <v>7</v>
      </c>
      <c r="D5" s="2" t="s">
        <v>31</v>
      </c>
      <c r="E5" s="2" t="s">
        <v>32</v>
      </c>
      <c r="F5" s="2" t="s">
        <v>33</v>
      </c>
      <c r="G5" s="2" t="s">
        <v>34</v>
      </c>
      <c r="H5" s="2">
        <v>2000</v>
      </c>
      <c r="I5" s="2">
        <v>210.08</v>
      </c>
      <c r="J5" s="3">
        <v>0.52300000000000002</v>
      </c>
      <c r="K5" s="3">
        <v>0.45345821793851998</v>
      </c>
      <c r="L5" s="4">
        <v>17.279882154882156</v>
      </c>
      <c r="M5" s="4">
        <v>204</v>
      </c>
      <c r="N5" s="3">
        <v>0.17300353356890458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5.15</v>
      </c>
      <c r="U5" s="2">
        <v>5.15</v>
      </c>
      <c r="V5" s="2">
        <f t="shared" si="0"/>
        <v>0</v>
      </c>
      <c r="W5" s="2">
        <v>1</v>
      </c>
      <c r="X5" s="5">
        <v>1080000</v>
      </c>
      <c r="Y5" s="5">
        <v>63000</v>
      </c>
      <c r="Z5" s="6">
        <v>5.8000000000000003E-2</v>
      </c>
      <c r="AA5" s="5">
        <v>74000</v>
      </c>
      <c r="AB5" s="6">
        <v>6.8000000000000005E-2</v>
      </c>
      <c r="AC5" s="10">
        <v>0.62620131512392518</v>
      </c>
      <c r="AD5" s="10">
        <v>0.59838138593829038</v>
      </c>
      <c r="AE5" s="10">
        <v>4.4426494345718902E-2</v>
      </c>
      <c r="AF5" s="10">
        <v>0.83896620278330025</v>
      </c>
      <c r="AG5" s="10">
        <v>0.81212723658051689</v>
      </c>
      <c r="AH5" s="10">
        <v>3.1990521327014215E-2</v>
      </c>
      <c r="AI5" s="7">
        <v>31496</v>
      </c>
      <c r="AM5" s="3">
        <v>0.16500000000000001</v>
      </c>
      <c r="AN5" s="3">
        <v>0.15666666666666665</v>
      </c>
      <c r="AO5" s="5">
        <v>2673293</v>
      </c>
      <c r="AP5" s="5">
        <v>2102972</v>
      </c>
      <c r="AQ5" s="5">
        <v>417252</v>
      </c>
      <c r="AR5" s="5">
        <v>86862</v>
      </c>
      <c r="AS5" s="5">
        <v>16844</v>
      </c>
      <c r="AT5" s="5">
        <v>21907</v>
      </c>
      <c r="AU5" s="5">
        <v>27456</v>
      </c>
      <c r="AV5" s="5">
        <v>181580</v>
      </c>
      <c r="AW5" s="5">
        <v>498758</v>
      </c>
      <c r="AX5" s="5">
        <v>261736</v>
      </c>
      <c r="AY5" s="5">
        <v>1100449</v>
      </c>
      <c r="AZ5" s="5">
        <v>256759</v>
      </c>
      <c r="BA5" s="5">
        <v>374011</v>
      </c>
      <c r="BB5" s="3">
        <f t="shared" si="1"/>
        <v>0.78665974885656009</v>
      </c>
      <c r="BC5" s="3">
        <f t="shared" si="1"/>
        <v>0.15608165659357204</v>
      </c>
      <c r="BD5" s="3">
        <f t="shared" si="1"/>
        <v>3.2492510173781922E-2</v>
      </c>
      <c r="BE5" s="3">
        <f t="shared" si="1"/>
        <v>6.3008431922726019E-3</v>
      </c>
      <c r="BF5" s="3">
        <f t="shared" si="1"/>
        <v>8.1947620406741806E-3</v>
      </c>
      <c r="BG5" s="3">
        <f t="shared" si="1"/>
        <v>1.0270479143139192E-2</v>
      </c>
      <c r="BH5" s="3">
        <f t="shared" si="1"/>
        <v>6.7923718051107751E-2</v>
      </c>
      <c r="BI5" s="3">
        <f t="shared" si="1"/>
        <v>0.18657064526784006</v>
      </c>
      <c r="BJ5" s="3">
        <f t="shared" si="1"/>
        <v>9.7907711575199577E-2</v>
      </c>
      <c r="BK5" s="3">
        <f t="shared" si="1"/>
        <v>0.41164548741944862</v>
      </c>
      <c r="BL5" s="3">
        <f t="shared" si="1"/>
        <v>9.6045962788216629E-2</v>
      </c>
      <c r="BM5" s="3">
        <f t="shared" si="1"/>
        <v>0.13990647489818736</v>
      </c>
    </row>
    <row r="6" spans="1:65" x14ac:dyDescent="0.2">
      <c r="A6" s="1">
        <v>4</v>
      </c>
      <c r="B6" s="2" t="s">
        <v>22</v>
      </c>
      <c r="C6" s="1">
        <v>9</v>
      </c>
      <c r="D6" s="2" t="s">
        <v>23</v>
      </c>
      <c r="E6" s="2" t="s">
        <v>35</v>
      </c>
      <c r="F6" s="2" t="s">
        <v>36</v>
      </c>
      <c r="G6" s="2" t="s">
        <v>37</v>
      </c>
      <c r="H6" s="2">
        <v>2000</v>
      </c>
      <c r="I6" s="2">
        <v>160</v>
      </c>
      <c r="J6" s="3">
        <v>0.38300000000000001</v>
      </c>
      <c r="K6" s="3">
        <v>0.40979121129036999</v>
      </c>
      <c r="L6" s="4">
        <v>81.481346374129885</v>
      </c>
      <c r="M6" s="4">
        <v>626</v>
      </c>
      <c r="N6" s="3">
        <v>0.53088339222614833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5.75</v>
      </c>
      <c r="U6" s="2">
        <v>5.75</v>
      </c>
      <c r="V6" s="2">
        <f t="shared" si="0"/>
        <v>1</v>
      </c>
      <c r="W6" s="2">
        <v>0</v>
      </c>
      <c r="X6" s="5">
        <v>14148000</v>
      </c>
      <c r="Y6" s="5">
        <v>2195000</v>
      </c>
      <c r="Z6" s="6">
        <v>0.155</v>
      </c>
      <c r="AA6" s="5">
        <v>2466000</v>
      </c>
      <c r="AB6" s="6">
        <v>0.17399999999999999</v>
      </c>
      <c r="AC6" s="10">
        <v>0.67052453999764605</v>
      </c>
      <c r="AD6" s="10">
        <v>0.63737298442465373</v>
      </c>
      <c r="AE6" s="10">
        <v>4.9441226376455441E-2</v>
      </c>
      <c r="AF6" s="10">
        <v>0.82015678979537598</v>
      </c>
      <c r="AG6" s="10">
        <v>0.78820090353441408</v>
      </c>
      <c r="AH6" s="10">
        <v>3.8963142972863504E-2</v>
      </c>
      <c r="AI6" s="7">
        <v>46836</v>
      </c>
      <c r="AM6" s="3">
        <v>0.127</v>
      </c>
      <c r="AN6" s="3">
        <v>0.21166666666666667</v>
      </c>
      <c r="AO6" s="5">
        <v>33871653</v>
      </c>
      <c r="AP6" s="5">
        <v>16058359</v>
      </c>
      <c r="AQ6" s="5">
        <v>2211100</v>
      </c>
      <c r="AR6" s="5">
        <v>10966547</v>
      </c>
      <c r="AS6" s="5">
        <v>183722</v>
      </c>
      <c r="AT6" s="5">
        <v>3823777</v>
      </c>
      <c r="AU6" s="5">
        <v>628148</v>
      </c>
      <c r="AV6" s="5">
        <v>2486975</v>
      </c>
      <c r="AW6" s="5">
        <v>6762860</v>
      </c>
      <c r="AX6" s="5">
        <v>3366023</v>
      </c>
      <c r="AY6" s="5">
        <v>15046027</v>
      </c>
      <c r="AZ6" s="5">
        <v>2614112</v>
      </c>
      <c r="BA6" s="5">
        <v>3595656</v>
      </c>
      <c r="BB6" s="3">
        <f t="shared" si="1"/>
        <v>0.47409434077516088</v>
      </c>
      <c r="BC6" s="3">
        <f t="shared" si="1"/>
        <v>6.5278774555230595E-2</v>
      </c>
      <c r="BD6" s="3">
        <f t="shared" si="1"/>
        <v>0.32376769447892018</v>
      </c>
      <c r="BE6" s="3">
        <f t="shared" si="1"/>
        <v>5.4240635967781085E-3</v>
      </c>
      <c r="BF6" s="3">
        <f t="shared" si="1"/>
        <v>0.11289017987991315</v>
      </c>
      <c r="BG6" s="3">
        <f t="shared" si="1"/>
        <v>1.8544946713997101E-2</v>
      </c>
      <c r="BH6" s="3">
        <f t="shared" si="1"/>
        <v>7.3423490728368054E-2</v>
      </c>
      <c r="BI6" s="3">
        <f t="shared" si="1"/>
        <v>0.19966135104182839</v>
      </c>
      <c r="BJ6" s="3">
        <f t="shared" si="1"/>
        <v>9.9375811390132032E-2</v>
      </c>
      <c r="BK6" s="3">
        <f t="shared" si="1"/>
        <v>0.44420704829492674</v>
      </c>
      <c r="BL6" s="3">
        <f t="shared" si="1"/>
        <v>7.7176983361278526E-2</v>
      </c>
      <c r="BM6" s="3">
        <f t="shared" si="1"/>
        <v>0.10615531518346624</v>
      </c>
    </row>
    <row r="7" spans="1:65" x14ac:dyDescent="0.2">
      <c r="A7" s="1">
        <v>4</v>
      </c>
      <c r="B7" s="2" t="s">
        <v>22</v>
      </c>
      <c r="C7" s="1">
        <v>8</v>
      </c>
      <c r="D7" s="2" t="s">
        <v>27</v>
      </c>
      <c r="E7" s="2" t="s">
        <v>38</v>
      </c>
      <c r="F7" s="2" t="s">
        <v>39</v>
      </c>
      <c r="G7" s="2" t="s">
        <v>40</v>
      </c>
      <c r="H7" s="2">
        <v>2000</v>
      </c>
      <c r="I7" s="2">
        <v>255.86</v>
      </c>
      <c r="J7" s="3">
        <v>0.48799999999999999</v>
      </c>
      <c r="K7" s="3">
        <v>0.2339362942664</v>
      </c>
      <c r="L7" s="4">
        <v>20.25835862003267</v>
      </c>
      <c r="M7" s="4">
        <v>356</v>
      </c>
      <c r="N7" s="3">
        <v>0.30190812720848054</v>
      </c>
      <c r="O7" s="2">
        <v>0.1</v>
      </c>
      <c r="P7" s="2">
        <v>0</v>
      </c>
      <c r="Q7" s="2">
        <v>0</v>
      </c>
      <c r="R7" s="2">
        <v>1</v>
      </c>
      <c r="S7" s="2">
        <v>1</v>
      </c>
      <c r="T7" s="2">
        <v>5.15</v>
      </c>
      <c r="U7" s="2">
        <v>5.15</v>
      </c>
      <c r="V7" s="2">
        <f t="shared" si="0"/>
        <v>0</v>
      </c>
      <c r="W7" s="2">
        <v>0</v>
      </c>
      <c r="X7" s="5">
        <v>1984000</v>
      </c>
      <c r="Y7" s="5">
        <v>187000</v>
      </c>
      <c r="Z7" s="6">
        <v>9.4E-2</v>
      </c>
      <c r="AA7" s="5">
        <v>209000</v>
      </c>
      <c r="AB7" s="6">
        <v>0.106</v>
      </c>
      <c r="AC7" s="10">
        <v>0.72460999681630056</v>
      </c>
      <c r="AD7" s="10">
        <v>0.70455269022604261</v>
      </c>
      <c r="AE7" s="10">
        <v>2.7680140597539545E-2</v>
      </c>
      <c r="AF7" s="10">
        <v>0.85303186022610478</v>
      </c>
      <c r="AG7" s="10">
        <v>0.83658787255909561</v>
      </c>
      <c r="AH7" s="10">
        <v>1.9879518072289156E-2</v>
      </c>
      <c r="AI7" s="7">
        <v>47505</v>
      </c>
      <c r="AM7" s="3">
        <v>9.8000000000000004E-2</v>
      </c>
      <c r="AN7" s="3">
        <v>0.11566666666666665</v>
      </c>
      <c r="AO7" s="5">
        <v>4302086</v>
      </c>
      <c r="AP7" s="5">
        <v>3217927</v>
      </c>
      <c r="AQ7" s="5">
        <v>160715</v>
      </c>
      <c r="AR7" s="5">
        <v>735728</v>
      </c>
      <c r="AS7" s="5">
        <v>29610</v>
      </c>
      <c r="AT7" s="5">
        <v>99178</v>
      </c>
      <c r="AU7" s="5">
        <v>58928</v>
      </c>
      <c r="AV7" s="5">
        <v>297552</v>
      </c>
      <c r="AW7" s="5">
        <v>803444</v>
      </c>
      <c r="AX7" s="5">
        <v>430184</v>
      </c>
      <c r="AY7" s="5">
        <v>2015325</v>
      </c>
      <c r="AZ7" s="5">
        <v>339374</v>
      </c>
      <c r="BA7" s="5">
        <v>416207</v>
      </c>
      <c r="BB7" s="3">
        <f t="shared" si="1"/>
        <v>0.747992253060492</v>
      </c>
      <c r="BC7" s="3">
        <f t="shared" si="1"/>
        <v>3.7357458683996557E-2</v>
      </c>
      <c r="BD7" s="3">
        <f t="shared" si="1"/>
        <v>0.1710165719606721</v>
      </c>
      <c r="BE7" s="3">
        <f t="shared" si="1"/>
        <v>6.8827075981279778E-3</v>
      </c>
      <c r="BF7" s="3">
        <f t="shared" si="1"/>
        <v>2.3053467550392996E-2</v>
      </c>
      <c r="BG7" s="3">
        <f t="shared" si="1"/>
        <v>1.3697541146318321E-2</v>
      </c>
      <c r="BH7" s="3">
        <f t="shared" si="1"/>
        <v>6.9164586667955968E-2</v>
      </c>
      <c r="BI7" s="3">
        <f t="shared" si="1"/>
        <v>0.18675684307566143</v>
      </c>
      <c r="BJ7" s="3">
        <f t="shared" si="1"/>
        <v>9.9994281843738125E-2</v>
      </c>
      <c r="BK7" s="3">
        <f t="shared" si="1"/>
        <v>0.46845297839234268</v>
      </c>
      <c r="BL7" s="3">
        <f t="shared" si="1"/>
        <v>7.8885917203886671E-2</v>
      </c>
      <c r="BM7" s="3">
        <f t="shared" si="1"/>
        <v>9.6745392816415102E-2</v>
      </c>
    </row>
    <row r="8" spans="1:65" x14ac:dyDescent="0.2">
      <c r="A8" s="1">
        <v>1</v>
      </c>
      <c r="B8" s="2" t="s">
        <v>41</v>
      </c>
      <c r="C8" s="1">
        <v>1</v>
      </c>
      <c r="D8" s="2" t="s">
        <v>42</v>
      </c>
      <c r="E8" s="2" t="s">
        <v>43</v>
      </c>
      <c r="F8" s="2" t="s">
        <v>44</v>
      </c>
      <c r="G8" s="2" t="s">
        <v>45</v>
      </c>
      <c r="H8" s="2">
        <v>2000</v>
      </c>
      <c r="I8" s="2">
        <v>257.56</v>
      </c>
      <c r="J8" s="3">
        <v>0.45</v>
      </c>
      <c r="K8" s="3">
        <v>0.76407753368997999</v>
      </c>
      <c r="L8" s="4">
        <v>80.55497109091786</v>
      </c>
      <c r="M8" s="4">
        <v>636</v>
      </c>
      <c r="N8" s="3">
        <v>0.53936395759717315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6.15</v>
      </c>
      <c r="U8" s="2">
        <v>6.15</v>
      </c>
      <c r="V8" s="2">
        <f t="shared" si="0"/>
        <v>1</v>
      </c>
      <c r="W8" s="2">
        <v>0</v>
      </c>
      <c r="X8" s="5">
        <v>1572000</v>
      </c>
      <c r="Y8" s="5">
        <v>258000</v>
      </c>
      <c r="Z8" s="6">
        <v>0.16400000000000001</v>
      </c>
      <c r="AA8" s="5">
        <v>276000</v>
      </c>
      <c r="AB8" s="6">
        <v>0.17599999999999999</v>
      </c>
      <c r="AC8" s="10">
        <v>0.68821442648797793</v>
      </c>
      <c r="AD8" s="10">
        <v>0.67284193929838387</v>
      </c>
      <c r="AE8" s="10">
        <v>2.2336769759450172E-2</v>
      </c>
      <c r="AF8" s="10">
        <v>0.86313617606602477</v>
      </c>
      <c r="AG8" s="10">
        <v>0.84662998624484187</v>
      </c>
      <c r="AH8" s="10">
        <v>1.9123505976095617E-2</v>
      </c>
      <c r="AI8" s="7">
        <v>52758</v>
      </c>
      <c r="AM8" s="3">
        <v>7.6999999999999999E-2</v>
      </c>
      <c r="AN8" s="3">
        <v>0.11766666666666666</v>
      </c>
      <c r="AO8" s="5">
        <v>3405650</v>
      </c>
      <c r="AP8" s="5">
        <v>2655623</v>
      </c>
      <c r="AQ8" s="5">
        <v>303532</v>
      </c>
      <c r="AR8" s="5">
        <v>320342</v>
      </c>
      <c r="AS8" s="5">
        <v>7454</v>
      </c>
      <c r="AT8" s="5">
        <v>85362</v>
      </c>
      <c r="AU8" s="5">
        <v>33337</v>
      </c>
      <c r="AV8" s="5">
        <v>223349</v>
      </c>
      <c r="AW8" s="5">
        <v>618365</v>
      </c>
      <c r="AX8" s="5">
        <v>271591</v>
      </c>
      <c r="AY8" s="5">
        <v>1513543</v>
      </c>
      <c r="AZ8" s="5">
        <v>308621</v>
      </c>
      <c r="BA8" s="5">
        <v>470181</v>
      </c>
      <c r="BB8" s="3">
        <f t="shared" si="1"/>
        <v>0.77976979431239268</v>
      </c>
      <c r="BC8" s="3">
        <f t="shared" si="1"/>
        <v>8.9126011187291701E-2</v>
      </c>
      <c r="BD8" s="3">
        <f t="shared" si="1"/>
        <v>9.4061926504485194E-2</v>
      </c>
      <c r="BE8" s="3">
        <f t="shared" si="1"/>
        <v>2.1887158104913892E-3</v>
      </c>
      <c r="BF8" s="3">
        <f t="shared" si="1"/>
        <v>2.5064818757065465E-2</v>
      </c>
      <c r="BG8" s="3">
        <f t="shared" si="1"/>
        <v>9.7887334282736049E-3</v>
      </c>
      <c r="BH8" s="3">
        <f t="shared" si="1"/>
        <v>6.5581900665071274E-2</v>
      </c>
      <c r="BI8" s="3">
        <f t="shared" si="1"/>
        <v>0.1815703316547502</v>
      </c>
      <c r="BJ8" s="3">
        <f t="shared" si="1"/>
        <v>7.9747184825216921E-2</v>
      </c>
      <c r="BK8" s="3">
        <f t="shared" si="1"/>
        <v>0.44442118244681633</v>
      </c>
      <c r="BL8" s="3">
        <f t="shared" si="1"/>
        <v>9.0620292748814474E-2</v>
      </c>
      <c r="BM8" s="3">
        <f t="shared" si="1"/>
        <v>0.13805910765933083</v>
      </c>
    </row>
    <row r="9" spans="1:65" x14ac:dyDescent="0.2">
      <c r="A9" s="1">
        <v>3</v>
      </c>
      <c r="B9" s="2" t="s">
        <v>17</v>
      </c>
      <c r="C9" s="1">
        <v>5</v>
      </c>
      <c r="D9" s="2" t="s">
        <v>46</v>
      </c>
      <c r="E9" s="2" t="s">
        <v>47</v>
      </c>
      <c r="F9" s="2" t="s">
        <v>48</v>
      </c>
      <c r="G9" s="2" t="s">
        <v>49</v>
      </c>
      <c r="H9" s="2">
        <v>2000</v>
      </c>
      <c r="I9" s="2">
        <v>214.85</v>
      </c>
      <c r="J9" s="3">
        <v>0.45900000000000002</v>
      </c>
      <c r="K9" s="3">
        <v>0.39749550753952001</v>
      </c>
      <c r="L9" s="4">
        <v>44.813365696965306</v>
      </c>
      <c r="M9" s="4">
        <v>338</v>
      </c>
      <c r="N9" s="3">
        <v>0.28664310954063604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5.65</v>
      </c>
      <c r="U9" s="2">
        <v>5.65</v>
      </c>
      <c r="V9" s="2">
        <f t="shared" si="0"/>
        <v>1</v>
      </c>
      <c r="W9" s="2">
        <v>0</v>
      </c>
      <c r="X9" s="5">
        <v>357000</v>
      </c>
      <c r="Y9" s="5">
        <v>46000</v>
      </c>
      <c r="Z9" s="6">
        <v>0.128</v>
      </c>
      <c r="AA9" s="5">
        <v>51000</v>
      </c>
      <c r="AB9" s="6">
        <v>0.14399999999999999</v>
      </c>
      <c r="AC9" s="10">
        <v>0.69557823129251706</v>
      </c>
      <c r="AD9" s="10">
        <v>0.66836734693877553</v>
      </c>
      <c r="AE9" s="10">
        <v>3.9119804400977995E-2</v>
      </c>
      <c r="AF9" s="10">
        <v>0.86144578313253017</v>
      </c>
      <c r="AG9" s="10">
        <v>0.83132530120481929</v>
      </c>
      <c r="AH9" s="10">
        <v>3.1468531468531472E-2</v>
      </c>
      <c r="AI9" s="7">
        <v>47812</v>
      </c>
      <c r="AM9" s="3">
        <v>8.4000000000000005E-2</v>
      </c>
      <c r="AN9" s="3">
        <v>0.11399999999999999</v>
      </c>
      <c r="AO9" s="5">
        <v>783559</v>
      </c>
      <c r="AP9" s="5">
        <v>569491</v>
      </c>
      <c r="AQ9" s="5">
        <v>149524</v>
      </c>
      <c r="AR9" s="5">
        <v>37281</v>
      </c>
      <c r="AS9" s="5">
        <v>2375</v>
      </c>
      <c r="AT9" s="5">
        <v>16682</v>
      </c>
      <c r="AU9" s="5">
        <v>8206</v>
      </c>
      <c r="AV9" s="5">
        <v>51525</v>
      </c>
      <c r="AW9" s="5">
        <v>143052</v>
      </c>
      <c r="AX9" s="5">
        <v>75331</v>
      </c>
      <c r="AY9" s="5">
        <v>340427</v>
      </c>
      <c r="AZ9" s="5">
        <v>71510</v>
      </c>
      <c r="BA9" s="5">
        <v>101714</v>
      </c>
      <c r="BB9" s="3">
        <f t="shared" si="1"/>
        <v>0.7268004068615127</v>
      </c>
      <c r="BC9" s="3">
        <f t="shared" si="1"/>
        <v>0.19082672778948362</v>
      </c>
      <c r="BD9" s="3">
        <f t="shared" si="1"/>
        <v>4.7579059139133108E-2</v>
      </c>
      <c r="BE9" s="3">
        <f t="shared" si="1"/>
        <v>3.0310416956476792E-3</v>
      </c>
      <c r="BF9" s="3">
        <f t="shared" si="1"/>
        <v>2.12900368702293E-2</v>
      </c>
      <c r="BG9" s="3">
        <f t="shared" si="1"/>
        <v>1.0472727643993623E-2</v>
      </c>
      <c r="BH9" s="3">
        <f t="shared" si="1"/>
        <v>6.5757651944524917E-2</v>
      </c>
      <c r="BI9" s="3">
        <f t="shared" si="1"/>
        <v>0.18256697964033342</v>
      </c>
      <c r="BJ9" s="3">
        <f t="shared" si="1"/>
        <v>9.6139537673614883E-2</v>
      </c>
      <c r="BK9" s="3">
        <f t="shared" si="1"/>
        <v>0.43446249739968529</v>
      </c>
      <c r="BL9" s="3">
        <f t="shared" si="1"/>
        <v>9.1263070170848656E-2</v>
      </c>
      <c r="BM9" s="3">
        <f t="shared" si="1"/>
        <v>0.12981026317099287</v>
      </c>
    </row>
    <row r="10" spans="1:65" x14ac:dyDescent="0.2">
      <c r="A10" s="1">
        <v>3</v>
      </c>
      <c r="B10" s="2" t="s">
        <v>17</v>
      </c>
      <c r="C10" s="1">
        <v>5</v>
      </c>
      <c r="D10" s="2" t="s">
        <v>46</v>
      </c>
      <c r="E10" s="2" t="s">
        <v>50</v>
      </c>
      <c r="F10" s="2" t="s">
        <v>51</v>
      </c>
      <c r="G10" s="2" t="s">
        <v>52</v>
      </c>
      <c r="H10" s="2">
        <v>2000</v>
      </c>
      <c r="I10" s="2">
        <v>241.03</v>
      </c>
      <c r="J10" s="3">
        <v>0.443</v>
      </c>
      <c r="K10" s="3">
        <v>0.32272032363012998</v>
      </c>
      <c r="L10" s="11" t="s">
        <v>232</v>
      </c>
      <c r="M10" s="4">
        <v>379</v>
      </c>
      <c r="N10" s="3">
        <v>0.32141342756183744</v>
      </c>
      <c r="O10" s="2">
        <v>0.1</v>
      </c>
      <c r="P10" s="2">
        <v>0</v>
      </c>
      <c r="Q10" s="2">
        <v>0</v>
      </c>
      <c r="R10" s="2">
        <v>1</v>
      </c>
      <c r="S10" s="2">
        <v>1</v>
      </c>
      <c r="T10" s="2">
        <v>6.15</v>
      </c>
      <c r="U10" s="2">
        <v>6.15</v>
      </c>
      <c r="V10" s="2">
        <f t="shared" si="0"/>
        <v>1</v>
      </c>
      <c r="W10" s="2">
        <v>0</v>
      </c>
      <c r="X10" s="5">
        <v>261000</v>
      </c>
      <c r="Y10" s="5">
        <v>37000</v>
      </c>
      <c r="Z10" s="6">
        <v>0.14399999999999999</v>
      </c>
      <c r="AA10" s="5">
        <v>43000</v>
      </c>
      <c r="AB10" s="6">
        <v>0.16500000000000001</v>
      </c>
      <c r="AC10" s="10">
        <v>0.67554479418886193</v>
      </c>
      <c r="AD10" s="10">
        <v>0.63680387409200967</v>
      </c>
      <c r="AE10" s="10">
        <v>5.7347670250896057E-2</v>
      </c>
      <c r="AF10" s="10">
        <v>0.8614718614718615</v>
      </c>
      <c r="AG10" s="10">
        <v>0.82251082251082253</v>
      </c>
      <c r="AH10" s="10">
        <v>4.0201005025125629E-2</v>
      </c>
      <c r="AI10" s="7">
        <v>40606</v>
      </c>
      <c r="AM10" s="3">
        <v>0.152</v>
      </c>
      <c r="AN10" s="3"/>
      <c r="AO10" s="5">
        <v>572086</v>
      </c>
      <c r="AP10" s="5">
        <v>161269</v>
      </c>
      <c r="AQ10" s="5">
        <v>342482</v>
      </c>
      <c r="AR10" s="5">
        <v>44954</v>
      </c>
      <c r="AS10" s="5">
        <v>1317</v>
      </c>
      <c r="AT10" s="5">
        <v>15689</v>
      </c>
      <c r="AU10" s="5">
        <v>6375</v>
      </c>
      <c r="AV10" s="5">
        <v>32536</v>
      </c>
      <c r="AW10" s="5">
        <v>82460</v>
      </c>
      <c r="AX10" s="5">
        <v>72642</v>
      </c>
      <c r="AY10" s="5">
        <v>264754</v>
      </c>
      <c r="AZ10" s="5">
        <v>49793</v>
      </c>
      <c r="BA10" s="5">
        <v>69901</v>
      </c>
      <c r="BB10" s="3">
        <f t="shared" si="1"/>
        <v>0.28189642815940263</v>
      </c>
      <c r="BC10" s="3">
        <f t="shared" si="1"/>
        <v>0.59865474771275651</v>
      </c>
      <c r="BD10" s="3">
        <f t="shared" si="1"/>
        <v>7.8579094751488415E-2</v>
      </c>
      <c r="BE10" s="3">
        <f t="shared" si="1"/>
        <v>2.3021014323021363E-3</v>
      </c>
      <c r="BF10" s="3">
        <f t="shared" si="1"/>
        <v>2.7424198459672148E-2</v>
      </c>
      <c r="BG10" s="3">
        <f t="shared" si="1"/>
        <v>1.1143429484378223E-2</v>
      </c>
      <c r="BH10" s="3">
        <f t="shared" si="1"/>
        <v>5.6872568110388995E-2</v>
      </c>
      <c r="BI10" s="3">
        <f t="shared" si="1"/>
        <v>0.1441391678873456</v>
      </c>
      <c r="BJ10" s="3">
        <f t="shared" si="1"/>
        <v>0.12697741248693378</v>
      </c>
      <c r="BK10" s="3">
        <f t="shared" si="1"/>
        <v>0.46278706348346227</v>
      </c>
      <c r="BL10" s="3">
        <f t="shared" si="1"/>
        <v>8.7037613225983509E-2</v>
      </c>
      <c r="BM10" s="3">
        <f t="shared" si="1"/>
        <v>0.12218617480588582</v>
      </c>
    </row>
    <row r="11" spans="1:65" x14ac:dyDescent="0.2">
      <c r="A11" s="1">
        <v>3</v>
      </c>
      <c r="B11" s="2" t="s">
        <v>17</v>
      </c>
      <c r="C11" s="1">
        <v>5</v>
      </c>
      <c r="D11" s="2" t="s">
        <v>46</v>
      </c>
      <c r="E11" s="2" t="s">
        <v>53</v>
      </c>
      <c r="F11" s="2" t="s">
        <v>54</v>
      </c>
      <c r="G11" s="2" t="s">
        <v>55</v>
      </c>
      <c r="H11" s="2">
        <v>2000</v>
      </c>
      <c r="I11" s="2">
        <v>220.21</v>
      </c>
      <c r="J11" s="3">
        <v>0.501</v>
      </c>
      <c r="K11" s="3">
        <v>0.23813360315712001</v>
      </c>
      <c r="L11" s="4">
        <v>26.038782453407933</v>
      </c>
      <c r="M11" s="4">
        <v>303</v>
      </c>
      <c r="N11" s="3">
        <v>0.25696113074204946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5.15</v>
      </c>
      <c r="V11" s="2">
        <f t="shared" si="0"/>
        <v>0</v>
      </c>
      <c r="W11" s="2">
        <v>1</v>
      </c>
      <c r="X11" s="5">
        <v>6658000</v>
      </c>
      <c r="Y11" s="5">
        <v>453000</v>
      </c>
      <c r="Z11" s="6">
        <v>6.8000000000000005E-2</v>
      </c>
      <c r="AA11" s="5">
        <v>579000</v>
      </c>
      <c r="AB11" s="6">
        <v>8.6999999999999994E-2</v>
      </c>
      <c r="AC11" s="10">
        <v>0.62625418060200666</v>
      </c>
      <c r="AD11" s="10">
        <v>0.60376254180602007</v>
      </c>
      <c r="AE11" s="10">
        <v>3.5914552736982644E-2</v>
      </c>
      <c r="AF11" s="10">
        <v>0.83089607965152457</v>
      </c>
      <c r="AG11" s="10">
        <v>0.81020535158680773</v>
      </c>
      <c r="AH11" s="10">
        <v>2.4901703800786368E-2</v>
      </c>
      <c r="AI11" s="7">
        <v>38784</v>
      </c>
      <c r="AM11" s="3">
        <v>0.11</v>
      </c>
      <c r="AN11" s="3">
        <v>0.16933333333333334</v>
      </c>
      <c r="AO11" s="5">
        <v>15982571</v>
      </c>
      <c r="AP11" s="5">
        <v>10510229</v>
      </c>
      <c r="AQ11" s="5">
        <v>2324667</v>
      </c>
      <c r="AR11" s="5">
        <v>2682872</v>
      </c>
      <c r="AS11" s="5">
        <v>43381</v>
      </c>
      <c r="AT11" s="5">
        <v>278169</v>
      </c>
      <c r="AU11" s="5">
        <v>143253</v>
      </c>
      <c r="AV11" s="5">
        <v>945833</v>
      </c>
      <c r="AW11" s="5">
        <v>2700572</v>
      </c>
      <c r="AX11" s="5">
        <v>1330628</v>
      </c>
      <c r="AY11" s="5">
        <v>6638986</v>
      </c>
      <c r="AZ11" s="5">
        <v>1559026</v>
      </c>
      <c r="BA11" s="5">
        <v>2807526</v>
      </c>
      <c r="BB11" s="3">
        <f t="shared" si="1"/>
        <v>0.65760565055522047</v>
      </c>
      <c r="BC11" s="3">
        <f t="shared" si="1"/>
        <v>0.14545012814271246</v>
      </c>
      <c r="BD11" s="3">
        <f t="shared" si="1"/>
        <v>0.16786235456110285</v>
      </c>
      <c r="BE11" s="3">
        <f t="shared" si="1"/>
        <v>2.7142691873541496E-3</v>
      </c>
      <c r="BF11" s="3">
        <f t="shared" si="1"/>
        <v>1.740452146278593E-2</v>
      </c>
      <c r="BG11" s="3">
        <f t="shared" si="1"/>
        <v>8.9630760908241854E-3</v>
      </c>
      <c r="BH11" s="3">
        <f t="shared" si="1"/>
        <v>5.9179026953798612E-2</v>
      </c>
      <c r="BI11" s="3">
        <f t="shared" si="1"/>
        <v>0.16896981092716559</v>
      </c>
      <c r="BJ11" s="3">
        <f t="shared" si="1"/>
        <v>8.3254940647534123E-2</v>
      </c>
      <c r="BK11" s="3">
        <f t="shared" si="1"/>
        <v>0.41538911355375802</v>
      </c>
      <c r="BL11" s="3">
        <f t="shared" si="1"/>
        <v>9.7545382404370357E-2</v>
      </c>
      <c r="BM11" s="3">
        <f t="shared" si="1"/>
        <v>0.17566172551337328</v>
      </c>
    </row>
    <row r="12" spans="1:65" x14ac:dyDescent="0.2">
      <c r="A12" s="1">
        <v>3</v>
      </c>
      <c r="B12" s="2" t="s">
        <v>17</v>
      </c>
      <c r="C12" s="1">
        <v>5</v>
      </c>
      <c r="D12" s="2" t="s">
        <v>46</v>
      </c>
      <c r="E12" s="2" t="s">
        <v>56</v>
      </c>
      <c r="F12" s="2" t="s">
        <v>57</v>
      </c>
      <c r="G12" s="2" t="s">
        <v>58</v>
      </c>
      <c r="H12" s="2">
        <v>2000</v>
      </c>
      <c r="I12" s="2">
        <v>211.89</v>
      </c>
      <c r="J12" s="3">
        <v>0.48</v>
      </c>
      <c r="K12" s="3">
        <v>0.23394513674956999</v>
      </c>
      <c r="L12" s="4">
        <v>33.517797435137766</v>
      </c>
      <c r="M12" s="4">
        <v>280</v>
      </c>
      <c r="N12" s="3">
        <v>0.23745583038869256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3.25</v>
      </c>
      <c r="U12" s="2">
        <v>5.15</v>
      </c>
      <c r="V12" s="2">
        <f t="shared" si="0"/>
        <v>0</v>
      </c>
      <c r="W12" s="2">
        <v>1</v>
      </c>
      <c r="X12" s="5">
        <v>3675000</v>
      </c>
      <c r="Y12" s="5">
        <v>237000</v>
      </c>
      <c r="Z12" s="6">
        <v>6.5000000000000002E-2</v>
      </c>
      <c r="AA12" s="5">
        <v>275000</v>
      </c>
      <c r="AB12" s="6">
        <v>7.4999999999999997E-2</v>
      </c>
      <c r="AC12" s="10">
        <v>0.69934640522875813</v>
      </c>
      <c r="AD12" s="10">
        <v>0.67353779118485002</v>
      </c>
      <c r="AE12" s="10">
        <v>3.6903906062784569E-2</v>
      </c>
      <c r="AF12" s="10">
        <v>0.84522832923161062</v>
      </c>
      <c r="AG12" s="10">
        <v>0.82007109652720811</v>
      </c>
      <c r="AH12" s="10">
        <v>2.9116790682626983E-2</v>
      </c>
      <c r="AI12" s="7">
        <v>42057</v>
      </c>
      <c r="AM12" s="3">
        <v>0.121</v>
      </c>
      <c r="AN12" s="3">
        <v>0.15366666666666665</v>
      </c>
      <c r="AO12" s="5">
        <v>8186653</v>
      </c>
      <c r="AP12" s="5">
        <v>5144857</v>
      </c>
      <c r="AQ12" s="5">
        <v>2341977</v>
      </c>
      <c r="AR12" s="5">
        <v>435227</v>
      </c>
      <c r="AS12" s="5">
        <v>18095</v>
      </c>
      <c r="AT12" s="5">
        <v>179010</v>
      </c>
      <c r="AU12" s="5">
        <v>67487</v>
      </c>
      <c r="AV12" s="5">
        <v>595187</v>
      </c>
      <c r="AW12" s="5">
        <v>1574156</v>
      </c>
      <c r="AX12" s="5">
        <v>837739</v>
      </c>
      <c r="AY12" s="5">
        <v>3732834</v>
      </c>
      <c r="AZ12" s="5">
        <v>661460</v>
      </c>
      <c r="BA12" s="5">
        <v>785277</v>
      </c>
      <c r="BB12" s="3">
        <f t="shared" si="1"/>
        <v>0.62844449373877209</v>
      </c>
      <c r="BC12" s="3">
        <f t="shared" si="1"/>
        <v>0.28607258668469276</v>
      </c>
      <c r="BD12" s="3">
        <f t="shared" si="1"/>
        <v>5.3162995915424775E-2</v>
      </c>
      <c r="BE12" s="3">
        <f t="shared" si="1"/>
        <v>2.2103049927729929E-3</v>
      </c>
      <c r="BF12" s="3">
        <f t="shared" si="1"/>
        <v>2.1866078848095796E-2</v>
      </c>
      <c r="BG12" s="3">
        <f t="shared" si="1"/>
        <v>8.2435398202415563E-3</v>
      </c>
      <c r="BH12" s="3">
        <f t="shared" si="1"/>
        <v>7.2702116481546245E-2</v>
      </c>
      <c r="BI12" s="3">
        <f t="shared" si="1"/>
        <v>0.19228322001677609</v>
      </c>
      <c r="BJ12" s="3">
        <f t="shared" si="1"/>
        <v>0.10232985323794717</v>
      </c>
      <c r="BK12" s="3">
        <f t="shared" si="1"/>
        <v>0.45596582632731592</v>
      </c>
      <c r="BL12" s="3">
        <f t="shared" si="1"/>
        <v>8.0797366151954889E-2</v>
      </c>
      <c r="BM12" s="3">
        <f t="shared" si="1"/>
        <v>9.5921617784459651E-2</v>
      </c>
    </row>
    <row r="13" spans="1:65" x14ac:dyDescent="0.2">
      <c r="A13" s="1">
        <v>4</v>
      </c>
      <c r="B13" s="2" t="s">
        <v>22</v>
      </c>
      <c r="C13" s="1">
        <v>9</v>
      </c>
      <c r="D13" s="2" t="s">
        <v>23</v>
      </c>
      <c r="E13" s="2" t="s">
        <v>59</v>
      </c>
      <c r="F13" s="2" t="s">
        <v>60</v>
      </c>
      <c r="G13" s="2" t="s">
        <v>61</v>
      </c>
      <c r="H13" s="2">
        <v>2000</v>
      </c>
      <c r="I13" s="2">
        <v>283.67</v>
      </c>
      <c r="J13" s="3">
        <v>0.53400000000000003</v>
      </c>
      <c r="K13" s="3">
        <v>0.32693588065571999</v>
      </c>
      <c r="L13" s="4">
        <v>105.3256968201447</v>
      </c>
      <c r="M13" s="4">
        <v>570</v>
      </c>
      <c r="N13" s="3">
        <v>0.42040565457897972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5.25</v>
      </c>
      <c r="U13" s="2">
        <v>5.25</v>
      </c>
      <c r="V13" s="2">
        <f t="shared" si="0"/>
        <v>1</v>
      </c>
      <c r="W13" s="2">
        <v>0</v>
      </c>
      <c r="X13" s="5">
        <v>503000</v>
      </c>
      <c r="Y13" s="5">
        <v>125000</v>
      </c>
      <c r="Z13" s="6">
        <v>0.248</v>
      </c>
      <c r="AA13" s="5">
        <v>131000</v>
      </c>
      <c r="AB13" s="6">
        <v>0.26</v>
      </c>
      <c r="AC13" s="10">
        <v>0.6692913385826772</v>
      </c>
      <c r="AD13" s="10">
        <v>0.64116985376827895</v>
      </c>
      <c r="AE13" s="10">
        <v>4.3697478991596636E-2</v>
      </c>
      <c r="AF13" s="10">
        <v>0.85399999999999998</v>
      </c>
      <c r="AG13" s="10">
        <v>0.82799999999999996</v>
      </c>
      <c r="AH13" s="10">
        <v>3.0444964871194378E-2</v>
      </c>
      <c r="AI13" s="7">
        <v>49005</v>
      </c>
      <c r="AM13" s="3">
        <v>8.900000000000001E-2</v>
      </c>
      <c r="AN13" s="3">
        <v>0.221</v>
      </c>
      <c r="AO13" s="5">
        <v>1211497</v>
      </c>
      <c r="AP13" s="5">
        <v>282401</v>
      </c>
      <c r="AQ13" s="5">
        <v>21132</v>
      </c>
      <c r="AR13" s="5">
        <v>87703</v>
      </c>
      <c r="AS13" s="5">
        <v>2609</v>
      </c>
      <c r="AT13" s="5">
        <v>607989</v>
      </c>
      <c r="AU13" s="5">
        <v>209663</v>
      </c>
      <c r="AV13" s="5">
        <v>78166</v>
      </c>
      <c r="AW13" s="5">
        <v>217602</v>
      </c>
      <c r="AX13" s="5">
        <v>114892</v>
      </c>
      <c r="AY13" s="5">
        <v>533302</v>
      </c>
      <c r="AZ13" s="5">
        <v>106946</v>
      </c>
      <c r="BA13" s="5">
        <v>160589</v>
      </c>
      <c r="BB13" s="3">
        <f t="shared" si="1"/>
        <v>0.2331008661185294</v>
      </c>
      <c r="BC13" s="3">
        <f t="shared" si="1"/>
        <v>1.7442882648491906E-2</v>
      </c>
      <c r="BD13" s="3">
        <f t="shared" si="1"/>
        <v>7.2392255201622457E-2</v>
      </c>
      <c r="BE13" s="3">
        <f t="shared" si="1"/>
        <v>2.1535340161799822E-3</v>
      </c>
      <c r="BF13" s="3">
        <f t="shared" si="1"/>
        <v>0.50184936487667742</v>
      </c>
      <c r="BG13" s="3">
        <f t="shared" si="1"/>
        <v>0.1730610971384989</v>
      </c>
      <c r="BH13" s="3">
        <f t="shared" si="1"/>
        <v>6.4520176277778646E-2</v>
      </c>
      <c r="BI13" s="3">
        <f t="shared" si="1"/>
        <v>0.17961414679524587</v>
      </c>
      <c r="BJ13" s="3">
        <f t="shared" si="1"/>
        <v>9.4834737518953827E-2</v>
      </c>
      <c r="BK13" s="3">
        <f t="shared" si="1"/>
        <v>0.44020084242882979</v>
      </c>
      <c r="BL13" s="3">
        <f t="shared" si="1"/>
        <v>8.8275909886693898E-2</v>
      </c>
      <c r="BM13" s="3">
        <f t="shared" si="1"/>
        <v>0.13255418709249797</v>
      </c>
    </row>
    <row r="14" spans="1:65" x14ac:dyDescent="0.2">
      <c r="A14" s="1">
        <v>4</v>
      </c>
      <c r="B14" s="2" t="s">
        <v>22</v>
      </c>
      <c r="C14" s="1">
        <v>8</v>
      </c>
      <c r="D14" s="2" t="s">
        <v>27</v>
      </c>
      <c r="E14" s="2" t="s">
        <v>62</v>
      </c>
      <c r="F14" s="2" t="s">
        <v>63</v>
      </c>
      <c r="G14" s="2" t="s">
        <v>64</v>
      </c>
      <c r="H14" s="2">
        <v>2000</v>
      </c>
      <c r="I14" s="2">
        <v>209.46</v>
      </c>
      <c r="J14" s="3">
        <v>0.504</v>
      </c>
      <c r="K14" s="3">
        <v>0.39239063104111999</v>
      </c>
      <c r="L14" s="4">
        <v>4.7948131619549912</v>
      </c>
      <c r="M14" s="4">
        <v>293</v>
      </c>
      <c r="N14" s="3">
        <v>0.24848056537102473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5.15</v>
      </c>
      <c r="U14" s="2">
        <v>5.15</v>
      </c>
      <c r="V14" s="2">
        <f t="shared" si="0"/>
        <v>0</v>
      </c>
      <c r="W14" s="2">
        <v>1</v>
      </c>
      <c r="X14" s="5">
        <v>527000</v>
      </c>
      <c r="Y14" s="5">
        <v>41000</v>
      </c>
      <c r="Z14" s="6">
        <v>7.8E-2</v>
      </c>
      <c r="AA14" s="5">
        <v>49000</v>
      </c>
      <c r="AB14" s="6">
        <v>9.2999999999999999E-2</v>
      </c>
      <c r="AC14" s="10">
        <v>0.6919032597266036</v>
      </c>
      <c r="AD14" s="10">
        <v>0.65825446898002105</v>
      </c>
      <c r="AE14" s="10">
        <v>4.8632218844984802E-2</v>
      </c>
      <c r="AF14" s="10">
        <v>0.85436893203883491</v>
      </c>
      <c r="AG14" s="10">
        <v>0.81941747572815538</v>
      </c>
      <c r="AH14" s="10">
        <v>3.8636363636363635E-2</v>
      </c>
      <c r="AI14" s="7">
        <v>37929</v>
      </c>
      <c r="AM14" s="3">
        <v>0.125</v>
      </c>
      <c r="AN14" s="3">
        <v>0.13600000000000001</v>
      </c>
      <c r="AO14" s="5">
        <v>1293957</v>
      </c>
      <c r="AP14" s="5">
        <v>1143388</v>
      </c>
      <c r="AQ14" s="5">
        <v>4994</v>
      </c>
      <c r="AR14" s="5">
        <v>101690</v>
      </c>
      <c r="AS14" s="5">
        <v>15933</v>
      </c>
      <c r="AT14" s="5">
        <v>13109</v>
      </c>
      <c r="AU14" s="5">
        <v>14843</v>
      </c>
      <c r="AV14" s="5">
        <v>97640</v>
      </c>
      <c r="AW14" s="5">
        <v>271383</v>
      </c>
      <c r="AX14" s="5">
        <v>138832</v>
      </c>
      <c r="AY14" s="5">
        <v>532636</v>
      </c>
      <c r="AZ14" s="5">
        <v>107537</v>
      </c>
      <c r="BA14" s="5">
        <v>145929</v>
      </c>
      <c r="BB14" s="3">
        <f t="shared" si="1"/>
        <v>0.88363678236602916</v>
      </c>
      <c r="BC14" s="3">
        <f t="shared" si="1"/>
        <v>3.8594791017012159E-3</v>
      </c>
      <c r="BD14" s="3">
        <f t="shared" si="1"/>
        <v>7.8588392040848346E-2</v>
      </c>
      <c r="BE14" s="3">
        <f t="shared" si="1"/>
        <v>1.2313392176092406E-2</v>
      </c>
      <c r="BF14" s="3">
        <f t="shared" si="1"/>
        <v>1.0130939436163644E-2</v>
      </c>
      <c r="BG14" s="3">
        <f t="shared" si="1"/>
        <v>1.1471014879165227E-2</v>
      </c>
      <c r="BH14" s="3">
        <f t="shared" si="1"/>
        <v>7.5458458047678562E-2</v>
      </c>
      <c r="BI14" s="3">
        <f t="shared" si="1"/>
        <v>0.20973108070824609</v>
      </c>
      <c r="BJ14" s="3">
        <f t="shared" si="1"/>
        <v>0.10729259163944396</v>
      </c>
      <c r="BK14" s="3">
        <f t="shared" si="1"/>
        <v>0.41163346231752679</v>
      </c>
      <c r="BL14" s="3">
        <f t="shared" si="1"/>
        <v>8.3107089339135687E-2</v>
      </c>
      <c r="BM14" s="3">
        <f t="shared" si="1"/>
        <v>0.1127773179479689</v>
      </c>
    </row>
    <row r="15" spans="1:65" x14ac:dyDescent="0.2">
      <c r="A15" s="1">
        <v>2</v>
      </c>
      <c r="B15" s="2" t="s">
        <v>65</v>
      </c>
      <c r="C15" s="1">
        <v>3</v>
      </c>
      <c r="D15" s="2" t="s">
        <v>66</v>
      </c>
      <c r="E15" s="2" t="s">
        <v>67</v>
      </c>
      <c r="F15" s="2" t="s">
        <v>68</v>
      </c>
      <c r="G15" s="2" t="s">
        <v>69</v>
      </c>
      <c r="H15" s="2">
        <v>2000</v>
      </c>
      <c r="I15" s="2">
        <v>251.58</v>
      </c>
      <c r="J15" s="3">
        <v>0.40699999999999997</v>
      </c>
      <c r="K15" s="3">
        <v>0.36003996748824002</v>
      </c>
      <c r="L15" s="4">
        <v>46.529928992566219</v>
      </c>
      <c r="M15" s="4">
        <v>377</v>
      </c>
      <c r="N15" s="3">
        <v>0.31971731448763246</v>
      </c>
      <c r="O15" s="2">
        <v>0.05</v>
      </c>
      <c r="P15" s="2">
        <v>0</v>
      </c>
      <c r="Q15" s="2">
        <v>0</v>
      </c>
      <c r="R15" s="2">
        <v>1</v>
      </c>
      <c r="S15" s="2">
        <v>0</v>
      </c>
      <c r="T15" s="2">
        <v>5.15</v>
      </c>
      <c r="U15" s="2">
        <v>5.15</v>
      </c>
      <c r="V15" s="2">
        <f t="shared" si="0"/>
        <v>0</v>
      </c>
      <c r="W15" s="2">
        <v>0</v>
      </c>
      <c r="X15" s="5">
        <v>5726000</v>
      </c>
      <c r="Y15" s="5">
        <v>1049000</v>
      </c>
      <c r="Z15" s="6">
        <v>0.183</v>
      </c>
      <c r="AA15" s="5">
        <v>1107000</v>
      </c>
      <c r="AB15" s="6">
        <v>0.193</v>
      </c>
      <c r="AC15" s="10">
        <v>0.6977932383954778</v>
      </c>
      <c r="AD15" s="10">
        <v>0.66746385476682246</v>
      </c>
      <c r="AE15" s="10">
        <v>4.3464714129926779E-2</v>
      </c>
      <c r="AF15" s="10">
        <v>0.85420983236014314</v>
      </c>
      <c r="AG15" s="10">
        <v>0.82576756451309097</v>
      </c>
      <c r="AH15" s="10">
        <v>3.3517089305402425E-2</v>
      </c>
      <c r="AI15" s="7">
        <v>46327</v>
      </c>
      <c r="AM15" s="3">
        <v>0.107</v>
      </c>
      <c r="AN15" s="3">
        <v>0.13766666666666669</v>
      </c>
      <c r="AO15" s="5">
        <v>12419927</v>
      </c>
      <c r="AP15" s="5">
        <v>8471169</v>
      </c>
      <c r="AQ15" s="5">
        <v>1864781</v>
      </c>
      <c r="AR15" s="5">
        <v>1530320</v>
      </c>
      <c r="AS15" s="5">
        <v>18716</v>
      </c>
      <c r="AT15" s="5">
        <v>431431</v>
      </c>
      <c r="AU15" s="5">
        <v>103510</v>
      </c>
      <c r="AV15" s="5">
        <v>876589</v>
      </c>
      <c r="AW15" s="5">
        <v>2369000</v>
      </c>
      <c r="AX15" s="5">
        <v>1210926</v>
      </c>
      <c r="AY15" s="5">
        <v>5422503</v>
      </c>
      <c r="AZ15" s="5">
        <v>1040748</v>
      </c>
      <c r="BA15" s="5">
        <v>1500161</v>
      </c>
      <c r="BB15" s="3">
        <f t="shared" si="1"/>
        <v>0.68206270455534879</v>
      </c>
      <c r="BC15" s="3">
        <f t="shared" si="1"/>
        <v>0.15014428023610768</v>
      </c>
      <c r="BD15" s="3">
        <f t="shared" si="1"/>
        <v>0.12321489490236134</v>
      </c>
      <c r="BE15" s="3">
        <f t="shared" si="1"/>
        <v>1.5069331727956211E-3</v>
      </c>
      <c r="BF15" s="3">
        <f t="shared" si="1"/>
        <v>3.4736999661914278E-2</v>
      </c>
      <c r="BG15" s="3">
        <f t="shared" si="1"/>
        <v>8.3341874714722552E-3</v>
      </c>
      <c r="BH15" s="3">
        <f t="shared" si="1"/>
        <v>7.057923931436956E-2</v>
      </c>
      <c r="BI15" s="3">
        <f t="shared" si="1"/>
        <v>0.19074186184830233</v>
      </c>
      <c r="BJ15" s="3">
        <f t="shared" si="1"/>
        <v>9.7498640692493602E-2</v>
      </c>
      <c r="BK15" s="3">
        <f t="shared" si="1"/>
        <v>0.43659701059434569</v>
      </c>
      <c r="BL15" s="3">
        <f t="shared" si="1"/>
        <v>8.3796627790163336E-2</v>
      </c>
      <c r="BM15" s="3">
        <f t="shared" si="1"/>
        <v>0.12078661976032548</v>
      </c>
    </row>
    <row r="16" spans="1:65" x14ac:dyDescent="0.2">
      <c r="A16" s="1">
        <v>2</v>
      </c>
      <c r="B16" s="2" t="s">
        <v>65</v>
      </c>
      <c r="C16" s="1">
        <v>3</v>
      </c>
      <c r="D16" s="2" t="s">
        <v>66</v>
      </c>
      <c r="E16" s="2" t="s">
        <v>70</v>
      </c>
      <c r="F16" s="2" t="s">
        <v>71</v>
      </c>
      <c r="G16" s="2" t="s">
        <v>72</v>
      </c>
      <c r="H16" s="2">
        <v>2000</v>
      </c>
      <c r="I16" s="2">
        <v>222.19</v>
      </c>
      <c r="J16" s="3">
        <v>0.49299999999999999</v>
      </c>
      <c r="K16" s="3">
        <v>0.33647482755852998</v>
      </c>
      <c r="L16" s="4">
        <v>53.169666882407185</v>
      </c>
      <c r="M16" s="4">
        <v>288</v>
      </c>
      <c r="N16" s="3">
        <v>0.24424028268551234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5.15</v>
      </c>
      <c r="U16" s="2">
        <v>5.15</v>
      </c>
      <c r="V16" s="2">
        <f t="shared" si="0"/>
        <v>0</v>
      </c>
      <c r="W16" s="2">
        <v>0</v>
      </c>
      <c r="X16" s="5">
        <v>2722000</v>
      </c>
      <c r="Y16" s="5">
        <v>420000</v>
      </c>
      <c r="Z16" s="6">
        <v>0.154</v>
      </c>
      <c r="AA16" s="5">
        <v>462000</v>
      </c>
      <c r="AB16" s="6">
        <v>0.17</v>
      </c>
      <c r="AC16" s="10">
        <v>0.6809450209759329</v>
      </c>
      <c r="AD16" s="10">
        <v>0.65886509163170681</v>
      </c>
      <c r="AE16" s="10">
        <v>3.2425421530479899E-2</v>
      </c>
      <c r="AF16" s="10">
        <v>0.85130848532910386</v>
      </c>
      <c r="AG16" s="10">
        <v>0.83029341792228395</v>
      </c>
      <c r="AH16" s="10">
        <v>2.4685607824871916E-2</v>
      </c>
      <c r="AI16" s="7">
        <v>41511</v>
      </c>
      <c r="AM16" s="3">
        <v>8.5000000000000006E-2</v>
      </c>
      <c r="AN16" s="3">
        <v>8.7666666666666671E-2</v>
      </c>
      <c r="AO16" s="5">
        <v>6080827</v>
      </c>
      <c r="AP16" s="5">
        <v>5229922</v>
      </c>
      <c r="AQ16" s="5">
        <v>508404</v>
      </c>
      <c r="AR16" s="5">
        <v>214585</v>
      </c>
      <c r="AS16" s="5">
        <v>13857</v>
      </c>
      <c r="AT16" s="5">
        <v>61288</v>
      </c>
      <c r="AU16" s="5">
        <v>52771</v>
      </c>
      <c r="AV16" s="5">
        <v>423220</v>
      </c>
      <c r="AW16" s="5">
        <v>1151242</v>
      </c>
      <c r="AX16" s="5">
        <v>614869</v>
      </c>
      <c r="AY16" s="5">
        <v>2608740</v>
      </c>
      <c r="AZ16" s="5">
        <v>529857</v>
      </c>
      <c r="BA16" s="5">
        <v>752899</v>
      </c>
      <c r="BB16" s="3">
        <f t="shared" si="1"/>
        <v>0.86006755331141638</v>
      </c>
      <c r="BC16" s="3">
        <f t="shared" si="1"/>
        <v>8.3607706649112032E-2</v>
      </c>
      <c r="BD16" s="3">
        <f t="shared" si="1"/>
        <v>3.5288785554991119E-2</v>
      </c>
      <c r="BE16" s="3">
        <f t="shared" si="1"/>
        <v>2.2788018800732205E-3</v>
      </c>
      <c r="BF16" s="3">
        <f t="shared" si="1"/>
        <v>1.0078892229626003E-2</v>
      </c>
      <c r="BG16" s="3">
        <f t="shared" si="1"/>
        <v>8.67826037478126E-3</v>
      </c>
      <c r="BH16" s="3">
        <f t="shared" si="1"/>
        <v>6.9599085782246398E-2</v>
      </c>
      <c r="BI16" s="3">
        <f t="shared" si="1"/>
        <v>0.18932326145769318</v>
      </c>
      <c r="BJ16" s="3">
        <f t="shared" si="1"/>
        <v>0.1011160159629603</v>
      </c>
      <c r="BK16" s="3">
        <f t="shared" si="1"/>
        <v>0.42901072502144855</v>
      </c>
      <c r="BL16" s="3">
        <f t="shared" si="1"/>
        <v>8.713568072237543E-2</v>
      </c>
      <c r="BM16" s="3">
        <f t="shared" si="1"/>
        <v>0.12381523105327615</v>
      </c>
    </row>
    <row r="17" spans="1:65" x14ac:dyDescent="0.2">
      <c r="A17" s="1">
        <v>2</v>
      </c>
      <c r="B17" s="2" t="s">
        <v>65</v>
      </c>
      <c r="C17" s="1">
        <v>4</v>
      </c>
      <c r="D17" s="2" t="s">
        <v>73</v>
      </c>
      <c r="E17" s="2" t="s">
        <v>74</v>
      </c>
      <c r="F17" s="2" t="s">
        <v>75</v>
      </c>
      <c r="G17" s="2" t="s">
        <v>76</v>
      </c>
      <c r="H17" s="2">
        <v>2000</v>
      </c>
      <c r="I17" s="2">
        <v>238.42</v>
      </c>
      <c r="J17" s="3">
        <v>0.51800000000000002</v>
      </c>
      <c r="K17" s="3">
        <v>0.45167644061341</v>
      </c>
      <c r="L17" s="4">
        <v>58.657152050009188</v>
      </c>
      <c r="M17" s="4">
        <v>426</v>
      </c>
      <c r="N17" s="3">
        <v>0.3612720848056537</v>
      </c>
      <c r="O17" s="2">
        <v>6.5000000000000002E-2</v>
      </c>
      <c r="P17" s="2">
        <v>0</v>
      </c>
      <c r="Q17" s="2">
        <v>0</v>
      </c>
      <c r="R17" s="2">
        <v>1</v>
      </c>
      <c r="S17" s="2">
        <v>0</v>
      </c>
      <c r="T17" s="2">
        <v>5.15</v>
      </c>
      <c r="U17" s="2">
        <v>5.15</v>
      </c>
      <c r="V17" s="2">
        <f t="shared" si="0"/>
        <v>0</v>
      </c>
      <c r="W17" s="2">
        <v>1</v>
      </c>
      <c r="X17" s="5">
        <v>1341000</v>
      </c>
      <c r="Y17" s="5">
        <v>177000</v>
      </c>
      <c r="Z17" s="6">
        <v>0.13200000000000001</v>
      </c>
      <c r="AA17" s="5">
        <v>211000</v>
      </c>
      <c r="AB17" s="6">
        <v>0.157</v>
      </c>
      <c r="AC17" s="10">
        <v>0.71272229822161426</v>
      </c>
      <c r="AD17" s="10">
        <v>0.69402644778841771</v>
      </c>
      <c r="AE17" s="10">
        <v>2.6231605886116442E-2</v>
      </c>
      <c r="AF17" s="10">
        <v>0.89317995069843881</v>
      </c>
      <c r="AG17" s="10">
        <v>0.87592440427280194</v>
      </c>
      <c r="AH17" s="10">
        <v>1.9319227230910764E-2</v>
      </c>
      <c r="AI17" s="7">
        <v>40443</v>
      </c>
      <c r="AM17" s="3">
        <v>8.3000000000000004E-2</v>
      </c>
      <c r="AN17" s="3">
        <v>8.7666666666666671E-2</v>
      </c>
      <c r="AO17" s="5">
        <v>2926538</v>
      </c>
      <c r="AP17" s="5">
        <v>2714813</v>
      </c>
      <c r="AQ17" s="5">
        <v>61535</v>
      </c>
      <c r="AR17" s="5">
        <v>82480</v>
      </c>
      <c r="AS17" s="5">
        <v>8057</v>
      </c>
      <c r="AT17" s="5">
        <v>37996</v>
      </c>
      <c r="AU17" s="5">
        <v>21657</v>
      </c>
      <c r="AV17" s="5">
        <v>188415</v>
      </c>
      <c r="AW17" s="5">
        <v>545238</v>
      </c>
      <c r="AX17" s="5">
        <v>298013</v>
      </c>
      <c r="AY17" s="5">
        <v>1201107</v>
      </c>
      <c r="AZ17" s="5">
        <v>257452</v>
      </c>
      <c r="BA17" s="5">
        <v>436313</v>
      </c>
      <c r="BB17" s="3">
        <f t="shared" si="1"/>
        <v>0.92765342531004213</v>
      </c>
      <c r="BC17" s="3">
        <f t="shared" si="1"/>
        <v>2.1026550825582992E-2</v>
      </c>
      <c r="BD17" s="3">
        <f t="shared" si="1"/>
        <v>2.8183471391794675E-2</v>
      </c>
      <c r="BE17" s="3">
        <f t="shared" si="1"/>
        <v>2.7530823109079739E-3</v>
      </c>
      <c r="BF17" s="3">
        <f t="shared" si="1"/>
        <v>1.2983258717296683E-2</v>
      </c>
      <c r="BG17" s="3">
        <f t="shared" si="1"/>
        <v>7.4002114443755731E-3</v>
      </c>
      <c r="BH17" s="3">
        <f t="shared" si="1"/>
        <v>6.4381532035463068E-2</v>
      </c>
      <c r="BI17" s="3">
        <f t="shared" si="1"/>
        <v>0.18630819077011815</v>
      </c>
      <c r="BJ17" s="3">
        <f t="shared" si="1"/>
        <v>0.1018312422391235</v>
      </c>
      <c r="BK17" s="3">
        <f t="shared" si="1"/>
        <v>0.41041906853763732</v>
      </c>
      <c r="BL17" s="3">
        <f t="shared" si="1"/>
        <v>8.7971521299227959E-2</v>
      </c>
      <c r="BM17" s="3">
        <f t="shared" si="1"/>
        <v>0.14908844511843003</v>
      </c>
    </row>
    <row r="18" spans="1:65" x14ac:dyDescent="0.2">
      <c r="A18" s="1">
        <v>2</v>
      </c>
      <c r="B18" s="2" t="s">
        <v>65</v>
      </c>
      <c r="C18" s="1">
        <v>4</v>
      </c>
      <c r="D18" s="2" t="s">
        <v>73</v>
      </c>
      <c r="E18" s="2" t="s">
        <v>77</v>
      </c>
      <c r="F18" s="2" t="s">
        <v>78</v>
      </c>
      <c r="G18" s="2" t="s">
        <v>79</v>
      </c>
      <c r="H18" s="2">
        <v>2000</v>
      </c>
      <c r="I18" s="2">
        <v>247.09</v>
      </c>
      <c r="J18" s="3">
        <v>0.52900000000000003</v>
      </c>
      <c r="K18" s="3">
        <v>0.29631998635453</v>
      </c>
      <c r="L18" s="4">
        <v>27.124948315439777</v>
      </c>
      <c r="M18" s="4">
        <v>429</v>
      </c>
      <c r="N18" s="3">
        <v>0.36381625441696108</v>
      </c>
      <c r="O18" s="2">
        <v>0.1</v>
      </c>
      <c r="P18" s="2">
        <v>0</v>
      </c>
      <c r="Q18" s="2">
        <v>0</v>
      </c>
      <c r="R18" s="2">
        <v>1</v>
      </c>
      <c r="S18" s="2">
        <v>1</v>
      </c>
      <c r="T18" s="2">
        <v>2.65</v>
      </c>
      <c r="U18" s="2">
        <v>5.15</v>
      </c>
      <c r="V18" s="2">
        <f t="shared" si="0"/>
        <v>0</v>
      </c>
      <c r="W18" s="2">
        <v>1</v>
      </c>
      <c r="X18" s="5">
        <v>1195000</v>
      </c>
      <c r="Y18" s="5">
        <v>107000</v>
      </c>
      <c r="Z18" s="6">
        <v>0.09</v>
      </c>
      <c r="AA18" s="5">
        <v>134000</v>
      </c>
      <c r="AB18" s="6">
        <v>0.112</v>
      </c>
      <c r="AC18" s="10">
        <v>0.70514742628685656</v>
      </c>
      <c r="AD18" s="10">
        <v>0.679160419790105</v>
      </c>
      <c r="AE18" s="10">
        <v>3.6853295535081501E-2</v>
      </c>
      <c r="AF18" s="10">
        <v>0.87245841035120153</v>
      </c>
      <c r="AG18" s="10">
        <v>0.84750462107208868</v>
      </c>
      <c r="AH18" s="10">
        <v>2.7542372881355932E-2</v>
      </c>
      <c r="AI18" s="7">
        <v>41150</v>
      </c>
      <c r="AM18" s="3">
        <v>0.08</v>
      </c>
      <c r="AN18" s="3">
        <v>0.10733333333333334</v>
      </c>
      <c r="AO18" s="5">
        <v>2688925</v>
      </c>
      <c r="AP18" s="5">
        <v>2239310</v>
      </c>
      <c r="AQ18" s="5">
        <v>152610</v>
      </c>
      <c r="AR18" s="5">
        <v>188298</v>
      </c>
      <c r="AS18" s="5">
        <v>22515</v>
      </c>
      <c r="AT18" s="5">
        <v>48485</v>
      </c>
      <c r="AU18" s="5">
        <v>37707</v>
      </c>
      <c r="AV18" s="5">
        <v>188742</v>
      </c>
      <c r="AW18" s="5">
        <v>524350</v>
      </c>
      <c r="AX18" s="5">
        <v>275681</v>
      </c>
      <c r="AY18" s="5">
        <v>1123561</v>
      </c>
      <c r="AZ18" s="5">
        <v>220295</v>
      </c>
      <c r="BA18" s="5">
        <v>356296</v>
      </c>
      <c r="BB18" s="3">
        <f t="shared" si="1"/>
        <v>0.83279005550545293</v>
      </c>
      <c r="BC18" s="3">
        <f t="shared" si="1"/>
        <v>5.6755022918080648E-2</v>
      </c>
      <c r="BD18" s="3">
        <f t="shared" si="1"/>
        <v>7.002724136969235E-2</v>
      </c>
      <c r="BE18" s="3">
        <f t="shared" si="1"/>
        <v>8.3732346569725825E-3</v>
      </c>
      <c r="BF18" s="3">
        <f t="shared" si="1"/>
        <v>1.8031369413427298E-2</v>
      </c>
      <c r="BG18" s="3">
        <f t="shared" si="1"/>
        <v>1.4023076136374201E-2</v>
      </c>
      <c r="BH18" s="3">
        <f t="shared" si="1"/>
        <v>7.0192363119090342E-2</v>
      </c>
      <c r="BI18" s="3">
        <f t="shared" si="1"/>
        <v>0.19500357949738278</v>
      </c>
      <c r="BJ18" s="3">
        <f t="shared" si="1"/>
        <v>0.102524614855379</v>
      </c>
      <c r="BK18" s="3">
        <f t="shared" si="1"/>
        <v>0.41784765287243042</v>
      </c>
      <c r="BL18" s="3">
        <f t="shared" si="1"/>
        <v>8.1926792305475241E-2</v>
      </c>
      <c r="BM18" s="3">
        <f t="shared" si="1"/>
        <v>0.13250499735024221</v>
      </c>
    </row>
    <row r="19" spans="1:65" x14ac:dyDescent="0.2">
      <c r="A19" s="1">
        <v>3</v>
      </c>
      <c r="B19" s="2" t="s">
        <v>17</v>
      </c>
      <c r="C19" s="1">
        <v>6</v>
      </c>
      <c r="D19" s="2" t="s">
        <v>18</v>
      </c>
      <c r="E19" s="2" t="s">
        <v>80</v>
      </c>
      <c r="F19" s="2" t="s">
        <v>81</v>
      </c>
      <c r="G19" s="2" t="s">
        <v>82</v>
      </c>
      <c r="H19" s="2">
        <v>2000</v>
      </c>
      <c r="I19" s="2">
        <v>224.78</v>
      </c>
      <c r="J19" s="3">
        <v>0.505</v>
      </c>
      <c r="K19" s="3">
        <v>0.31319400553123</v>
      </c>
      <c r="L19" s="4">
        <v>42.921703931103806</v>
      </c>
      <c r="M19" s="4">
        <v>262</v>
      </c>
      <c r="N19" s="3">
        <v>0.22219081272084804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5.15</v>
      </c>
      <c r="U19" s="2">
        <v>5.15</v>
      </c>
      <c r="V19" s="2">
        <f t="shared" si="0"/>
        <v>0</v>
      </c>
      <c r="W19" s="2">
        <v>0</v>
      </c>
      <c r="X19" s="5">
        <v>1714000</v>
      </c>
      <c r="Y19" s="5">
        <v>209000</v>
      </c>
      <c r="Z19" s="6">
        <v>0.122</v>
      </c>
      <c r="AA19" s="5">
        <v>236000</v>
      </c>
      <c r="AB19" s="6">
        <v>0.13800000000000001</v>
      </c>
      <c r="AC19" s="10">
        <v>0.64308890330953927</v>
      </c>
      <c r="AD19" s="10">
        <v>0.61648280337443218</v>
      </c>
      <c r="AE19" s="10">
        <v>4.1372351160443993E-2</v>
      </c>
      <c r="AF19" s="10">
        <v>0.80671296296296291</v>
      </c>
      <c r="AG19" s="10">
        <v>0.78240740740740744</v>
      </c>
      <c r="AH19" s="10">
        <v>3.0129124820659971E-2</v>
      </c>
      <c r="AI19" s="7">
        <v>35150</v>
      </c>
      <c r="AM19" s="3">
        <v>0.126</v>
      </c>
      <c r="AN19" s="3">
        <v>0.13733333333333334</v>
      </c>
      <c r="AO19" s="5">
        <v>4042193</v>
      </c>
      <c r="AP19" s="5">
        <v>3614737</v>
      </c>
      <c r="AQ19" s="5">
        <v>295295</v>
      </c>
      <c r="AR19" s="5">
        <v>59936</v>
      </c>
      <c r="AS19" s="5">
        <v>8044</v>
      </c>
      <c r="AT19" s="5">
        <v>31224</v>
      </c>
      <c r="AU19" s="5">
        <v>32957</v>
      </c>
      <c r="AV19" s="5">
        <v>265938</v>
      </c>
      <c r="AW19" s="5">
        <v>729002</v>
      </c>
      <c r="AX19" s="5">
        <v>401826</v>
      </c>
      <c r="AY19" s="5">
        <v>1767980</v>
      </c>
      <c r="AZ19" s="5">
        <v>372629</v>
      </c>
      <c r="BA19" s="5">
        <v>504818</v>
      </c>
      <c r="BB19" s="3">
        <f t="shared" si="1"/>
        <v>0.89425146201579198</v>
      </c>
      <c r="BC19" s="3">
        <f t="shared" si="1"/>
        <v>7.3053166931910482E-2</v>
      </c>
      <c r="BD19" s="3">
        <f t="shared" si="1"/>
        <v>1.4827594822909247E-2</v>
      </c>
      <c r="BE19" s="3">
        <f t="shared" si="1"/>
        <v>1.9900088887393553E-3</v>
      </c>
      <c r="BF19" s="3">
        <f t="shared" si="1"/>
        <v>7.724519833664548E-3</v>
      </c>
      <c r="BG19" s="3">
        <f t="shared" si="1"/>
        <v>8.1532475069844516E-3</v>
      </c>
      <c r="BH19" s="3">
        <f t="shared" si="1"/>
        <v>6.579052509368058E-2</v>
      </c>
      <c r="BI19" s="3">
        <f t="shared" si="1"/>
        <v>0.18034814270372543</v>
      </c>
      <c r="BJ19" s="3">
        <f t="shared" si="1"/>
        <v>9.9407920403602704E-2</v>
      </c>
      <c r="BK19" s="3">
        <f t="shared" si="1"/>
        <v>0.43738139173463514</v>
      </c>
      <c r="BL19" s="3">
        <f t="shared" si="1"/>
        <v>9.218486103953967E-2</v>
      </c>
      <c r="BM19" s="3">
        <f t="shared" si="1"/>
        <v>0.12488715902481648</v>
      </c>
    </row>
    <row r="20" spans="1:65" x14ac:dyDescent="0.2">
      <c r="A20" s="1">
        <v>3</v>
      </c>
      <c r="B20" s="2" t="s">
        <v>17</v>
      </c>
      <c r="C20" s="1">
        <v>7</v>
      </c>
      <c r="D20" s="2" t="s">
        <v>31</v>
      </c>
      <c r="E20" s="2" t="s">
        <v>83</v>
      </c>
      <c r="F20" s="2" t="s">
        <v>84</v>
      </c>
      <c r="G20" s="2" t="s">
        <v>85</v>
      </c>
      <c r="H20" s="2">
        <v>2000</v>
      </c>
      <c r="I20" s="2">
        <v>182.06</v>
      </c>
      <c r="J20" s="3">
        <v>0.442</v>
      </c>
      <c r="K20" s="3">
        <v>0.22960018070207</v>
      </c>
      <c r="L20" s="4">
        <v>22.48680108185491</v>
      </c>
      <c r="M20" s="4">
        <v>190</v>
      </c>
      <c r="N20" s="3">
        <v>0.16113074204946995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5.15</v>
      </c>
      <c r="V20" s="2">
        <f t="shared" si="0"/>
        <v>0</v>
      </c>
      <c r="W20" s="2">
        <v>1</v>
      </c>
      <c r="X20" s="5">
        <v>1696000</v>
      </c>
      <c r="Y20" s="5">
        <v>123000</v>
      </c>
      <c r="Z20" s="6">
        <v>7.1999999999999995E-2</v>
      </c>
      <c r="AA20" s="5">
        <v>158000</v>
      </c>
      <c r="AB20" s="6">
        <v>9.2999999999999999E-2</v>
      </c>
      <c r="AC20" s="10">
        <v>0.61720887807844327</v>
      </c>
      <c r="AD20" s="10">
        <v>0.58285193067801766</v>
      </c>
      <c r="AE20" s="10">
        <v>5.5172413793103448E-2</v>
      </c>
      <c r="AF20" s="10">
        <v>0.79344808439755687</v>
      </c>
      <c r="AG20" s="10">
        <v>0.76179900055524707</v>
      </c>
      <c r="AH20" s="10">
        <v>3.9888033589923023E-2</v>
      </c>
      <c r="AI20" s="7">
        <v>32124</v>
      </c>
      <c r="AM20" s="3">
        <v>0.17199999999999999</v>
      </c>
      <c r="AN20" s="3">
        <v>0.17500000000000002</v>
      </c>
      <c r="AO20" s="5">
        <v>4469035</v>
      </c>
      <c r="AP20" s="5">
        <v>2803027</v>
      </c>
      <c r="AQ20" s="5">
        <v>1446738</v>
      </c>
      <c r="AR20" s="5">
        <v>107739</v>
      </c>
      <c r="AS20" s="5">
        <v>24438</v>
      </c>
      <c r="AT20" s="5">
        <v>56306</v>
      </c>
      <c r="AU20" s="5">
        <v>30787</v>
      </c>
      <c r="AV20" s="5">
        <v>317399</v>
      </c>
      <c r="AW20" s="5">
        <v>902422</v>
      </c>
      <c r="AX20" s="5">
        <v>473816</v>
      </c>
      <c r="AY20" s="5">
        <v>1879440</v>
      </c>
      <c r="AZ20" s="5">
        <v>379048</v>
      </c>
      <c r="BA20" s="5">
        <v>516910</v>
      </c>
      <c r="BB20" s="3">
        <f t="shared" si="1"/>
        <v>0.62721079606671237</v>
      </c>
      <c r="BC20" s="3">
        <f t="shared" si="1"/>
        <v>0.32372492048059592</v>
      </c>
      <c r="BD20" s="3">
        <f t="shared" si="1"/>
        <v>2.4107889063298901E-2</v>
      </c>
      <c r="BE20" s="3">
        <f t="shared" si="1"/>
        <v>5.468294609462669E-3</v>
      </c>
      <c r="BF20" s="3">
        <f t="shared" si="1"/>
        <v>1.2599140530338206E-2</v>
      </c>
      <c r="BG20" s="3">
        <f t="shared" si="1"/>
        <v>6.888959249591914E-3</v>
      </c>
      <c r="BH20" s="3">
        <f t="shared" si="1"/>
        <v>7.1021820146854972E-2</v>
      </c>
      <c r="BI20" s="3">
        <f t="shared" si="1"/>
        <v>0.20192770922581721</v>
      </c>
      <c r="BJ20" s="3">
        <f t="shared" si="1"/>
        <v>0.1060219935623686</v>
      </c>
      <c r="BK20" s="3">
        <f t="shared" si="1"/>
        <v>0.42054716510387591</v>
      </c>
      <c r="BL20" s="3">
        <f t="shared" si="1"/>
        <v>8.4816520792520084E-2</v>
      </c>
      <c r="BM20" s="3">
        <f t="shared" si="1"/>
        <v>0.11566479116856324</v>
      </c>
    </row>
    <row r="21" spans="1:65" x14ac:dyDescent="0.2">
      <c r="A21" s="1">
        <v>1</v>
      </c>
      <c r="B21" s="2" t="s">
        <v>41</v>
      </c>
      <c r="C21" s="1">
        <v>1</v>
      </c>
      <c r="D21" s="2" t="s">
        <v>42</v>
      </c>
      <c r="E21" s="2" t="s">
        <v>86</v>
      </c>
      <c r="F21" s="2" t="s">
        <v>87</v>
      </c>
      <c r="G21" s="2" t="s">
        <v>88</v>
      </c>
      <c r="H21" s="2">
        <v>2000</v>
      </c>
      <c r="I21" s="2">
        <v>202.29</v>
      </c>
      <c r="J21" s="3">
        <v>0.51200000000000001</v>
      </c>
      <c r="K21" s="3">
        <v>0.39376441773701998</v>
      </c>
      <c r="L21" s="4">
        <v>64.630196378474878</v>
      </c>
      <c r="M21" s="4">
        <v>461</v>
      </c>
      <c r="N21" s="3">
        <v>0.39095406360424023</v>
      </c>
      <c r="O21" s="2">
        <v>0.05</v>
      </c>
      <c r="P21" s="2">
        <v>0</v>
      </c>
      <c r="Q21" s="2">
        <v>0</v>
      </c>
      <c r="R21" s="2">
        <v>1</v>
      </c>
      <c r="S21" s="2">
        <v>0</v>
      </c>
      <c r="T21" s="2">
        <v>5.15</v>
      </c>
      <c r="U21" s="2">
        <v>5.15</v>
      </c>
      <c r="V21" s="2">
        <f t="shared" si="0"/>
        <v>0</v>
      </c>
      <c r="W21" s="2">
        <v>0</v>
      </c>
      <c r="X21" s="5">
        <v>556000</v>
      </c>
      <c r="Y21" s="5">
        <v>77000</v>
      </c>
      <c r="Z21" s="6">
        <v>0.13800000000000001</v>
      </c>
      <c r="AA21" s="5">
        <v>92000</v>
      </c>
      <c r="AB21" s="6">
        <v>0.16500000000000001</v>
      </c>
      <c r="AC21" s="10">
        <v>0.69038076152304606</v>
      </c>
      <c r="AD21" s="10">
        <v>0.66633266533066138</v>
      </c>
      <c r="AE21" s="10">
        <v>3.483309143686502E-2</v>
      </c>
      <c r="AF21" s="10">
        <v>0.8601398601398601</v>
      </c>
      <c r="AG21" s="10">
        <v>0.83916083916083917</v>
      </c>
      <c r="AH21" s="10">
        <v>2.6422764227642278E-2</v>
      </c>
      <c r="AI21" s="7">
        <v>37589</v>
      </c>
      <c r="AM21" s="3">
        <v>0.10099999999999999</v>
      </c>
      <c r="AN21" s="3">
        <v>0.11899999999999999</v>
      </c>
      <c r="AO21" s="5">
        <v>1274779</v>
      </c>
      <c r="AP21" s="5">
        <v>1232039</v>
      </c>
      <c r="AQ21" s="5">
        <v>6692</v>
      </c>
      <c r="AR21" s="5">
        <v>9356</v>
      </c>
      <c r="AS21" s="5">
        <v>6954</v>
      </c>
      <c r="AT21" s="5">
        <v>9524</v>
      </c>
      <c r="AU21" s="5">
        <v>10214</v>
      </c>
      <c r="AV21" s="5">
        <v>70724</v>
      </c>
      <c r="AW21" s="5">
        <v>230483</v>
      </c>
      <c r="AX21" s="5">
        <v>103900</v>
      </c>
      <c r="AY21" s="5">
        <v>563120</v>
      </c>
      <c r="AZ21" s="5">
        <v>123173</v>
      </c>
      <c r="BA21" s="5">
        <v>183379</v>
      </c>
      <c r="BB21" s="3">
        <f t="shared" si="1"/>
        <v>0.96647261996000877</v>
      </c>
      <c r="BC21" s="3">
        <f t="shared" si="1"/>
        <v>5.2495373707913294E-3</v>
      </c>
      <c r="BD21" s="3">
        <f t="shared" si="1"/>
        <v>7.3393113629891928E-3</v>
      </c>
      <c r="BE21" s="3">
        <f t="shared" si="1"/>
        <v>5.4550631913453237E-3</v>
      </c>
      <c r="BF21" s="3">
        <f t="shared" si="1"/>
        <v>7.4710989120467157E-3</v>
      </c>
      <c r="BG21" s="3">
        <f t="shared" si="1"/>
        <v>8.0123692028186838E-3</v>
      </c>
      <c r="BH21" s="3">
        <f t="shared" si="1"/>
        <v>5.5479420354430063E-2</v>
      </c>
      <c r="BI21" s="3">
        <f t="shared" si="1"/>
        <v>0.18080231946086342</v>
      </c>
      <c r="BJ21" s="3">
        <f t="shared" si="1"/>
        <v>8.1504323494503747E-2</v>
      </c>
      <c r="BK21" s="3">
        <f t="shared" si="1"/>
        <v>0.44173931324566845</v>
      </c>
      <c r="BL21" s="3">
        <f t="shared" si="1"/>
        <v>9.6623022500370651E-2</v>
      </c>
      <c r="BM21" s="3">
        <f t="shared" si="1"/>
        <v>0.14385160094416366</v>
      </c>
    </row>
    <row r="22" spans="1:65" x14ac:dyDescent="0.2">
      <c r="A22" s="1">
        <v>3</v>
      </c>
      <c r="B22" s="2" t="s">
        <v>17</v>
      </c>
      <c r="C22" s="1">
        <v>5</v>
      </c>
      <c r="D22" s="2" t="s">
        <v>46</v>
      </c>
      <c r="E22" s="2" t="s">
        <v>89</v>
      </c>
      <c r="F22" s="2" t="s">
        <v>90</v>
      </c>
      <c r="G22" s="2" t="s">
        <v>91</v>
      </c>
      <c r="H22" s="2">
        <v>2000</v>
      </c>
      <c r="I22" s="2">
        <v>212.51</v>
      </c>
      <c r="J22" s="3">
        <v>0.46100000000000002</v>
      </c>
      <c r="K22" s="3">
        <v>0.29183831429670998</v>
      </c>
      <c r="L22" s="4">
        <v>69.255029104839394</v>
      </c>
      <c r="M22" s="4">
        <v>417</v>
      </c>
      <c r="N22" s="3">
        <v>0.3536395759717314</v>
      </c>
      <c r="O22" s="2">
        <v>0.15</v>
      </c>
      <c r="P22" s="2">
        <v>0</v>
      </c>
      <c r="Q22" s="2">
        <v>0</v>
      </c>
      <c r="R22" s="2">
        <v>1</v>
      </c>
      <c r="S22" s="2">
        <v>1</v>
      </c>
      <c r="T22" s="2">
        <v>5.15</v>
      </c>
      <c r="U22" s="2">
        <v>5.15</v>
      </c>
      <c r="V22" s="2">
        <f t="shared" si="0"/>
        <v>0</v>
      </c>
      <c r="W22" s="2">
        <v>0</v>
      </c>
      <c r="X22" s="5">
        <v>2415000</v>
      </c>
      <c r="Y22" s="5">
        <v>353000</v>
      </c>
      <c r="Z22" s="6">
        <v>0.14599999999999999</v>
      </c>
      <c r="AA22" s="5">
        <v>410000</v>
      </c>
      <c r="AB22" s="6">
        <v>0.17</v>
      </c>
      <c r="AC22" s="10">
        <v>0.69863013698630139</v>
      </c>
      <c r="AD22" s="10">
        <v>0.67173100871731006</v>
      </c>
      <c r="AE22" s="10">
        <v>3.8502673796791446E-2</v>
      </c>
      <c r="AF22" s="10">
        <v>0.88739714161974881</v>
      </c>
      <c r="AG22" s="10">
        <v>0.86141186660892166</v>
      </c>
      <c r="AH22" s="10">
        <v>2.9282576866764276E-2</v>
      </c>
      <c r="AI22" s="7">
        <v>52740</v>
      </c>
      <c r="AM22" s="3">
        <v>7.400000000000001E-2</v>
      </c>
      <c r="AN22" s="3">
        <v>0.10833333333333334</v>
      </c>
      <c r="AO22" s="5">
        <v>5296647</v>
      </c>
      <c r="AP22" s="5">
        <v>3300723</v>
      </c>
      <c r="AQ22" s="5">
        <v>1475909</v>
      </c>
      <c r="AR22" s="5">
        <v>227908</v>
      </c>
      <c r="AS22" s="5">
        <v>13670</v>
      </c>
      <c r="AT22" s="5">
        <v>215928</v>
      </c>
      <c r="AU22" s="5">
        <v>62509</v>
      </c>
      <c r="AV22" s="5">
        <v>353407</v>
      </c>
      <c r="AW22" s="5">
        <v>1002805</v>
      </c>
      <c r="AX22" s="5">
        <v>450928</v>
      </c>
      <c r="AY22" s="5">
        <v>2419769</v>
      </c>
      <c r="AZ22" s="5">
        <v>470401</v>
      </c>
      <c r="BA22" s="5">
        <v>599337</v>
      </c>
      <c r="BB22" s="3">
        <f t="shared" si="1"/>
        <v>0.62317216911000484</v>
      </c>
      <c r="BC22" s="3">
        <f t="shared" si="1"/>
        <v>0.27864968158157416</v>
      </c>
      <c r="BD22" s="3">
        <f t="shared" si="1"/>
        <v>4.3028731195414761E-2</v>
      </c>
      <c r="BE22" s="3">
        <f t="shared" si="1"/>
        <v>2.5808780536063663E-3</v>
      </c>
      <c r="BF22" s="3">
        <f t="shared" si="1"/>
        <v>4.0766922923124761E-2</v>
      </c>
      <c r="BG22" s="3">
        <f t="shared" si="1"/>
        <v>1.1801617136275082E-2</v>
      </c>
      <c r="BH22" s="3">
        <f t="shared" si="1"/>
        <v>6.6722777636493424E-2</v>
      </c>
      <c r="BI22" s="3">
        <f t="shared" si="1"/>
        <v>0.18932826748695919</v>
      </c>
      <c r="BJ22" s="3">
        <f t="shared" si="1"/>
        <v>8.5134614407945258E-2</v>
      </c>
      <c r="BK22" s="3">
        <f t="shared" si="1"/>
        <v>0.45684921045333021</v>
      </c>
      <c r="BL22" s="3">
        <f t="shared" si="1"/>
        <v>8.881109124319593E-2</v>
      </c>
      <c r="BM22" s="3">
        <f t="shared" si="1"/>
        <v>0.113154038772076</v>
      </c>
    </row>
    <row r="23" spans="1:65" x14ac:dyDescent="0.2">
      <c r="A23" s="1">
        <v>1</v>
      </c>
      <c r="B23" s="2" t="s">
        <v>41</v>
      </c>
      <c r="C23" s="1">
        <v>1</v>
      </c>
      <c r="D23" s="2" t="s">
        <v>42</v>
      </c>
      <c r="E23" s="2" t="s">
        <v>92</v>
      </c>
      <c r="F23" s="2" t="s">
        <v>93</v>
      </c>
      <c r="G23" s="2" t="s">
        <v>94</v>
      </c>
      <c r="H23" s="2">
        <v>2000</v>
      </c>
      <c r="I23" s="2">
        <v>293.45</v>
      </c>
      <c r="J23" s="3">
        <v>0.46600000000000003</v>
      </c>
      <c r="K23" s="3">
        <v>0.63767645663563</v>
      </c>
      <c r="L23" s="4">
        <v>45.695427564369474</v>
      </c>
      <c r="M23" s="4">
        <v>565</v>
      </c>
      <c r="N23" s="3">
        <v>0.47915194346289752</v>
      </c>
      <c r="O23" s="2">
        <v>0.1</v>
      </c>
      <c r="P23" s="2">
        <v>0</v>
      </c>
      <c r="Q23" s="2">
        <v>0</v>
      </c>
      <c r="R23" s="2">
        <v>1</v>
      </c>
      <c r="S23" s="2">
        <v>1</v>
      </c>
      <c r="T23" s="2">
        <v>6</v>
      </c>
      <c r="U23" s="2">
        <v>6</v>
      </c>
      <c r="V23" s="2">
        <f t="shared" si="0"/>
        <v>1</v>
      </c>
      <c r="W23" s="2">
        <v>0</v>
      </c>
      <c r="X23" s="5">
        <v>2907000</v>
      </c>
      <c r="Y23" s="5">
        <v>414000</v>
      </c>
      <c r="Z23" s="6">
        <v>0.14199999999999999</v>
      </c>
      <c r="AA23" s="5">
        <v>461000</v>
      </c>
      <c r="AB23" s="6">
        <v>0.159</v>
      </c>
      <c r="AC23" s="10">
        <v>0.6738134887593672</v>
      </c>
      <c r="AD23" s="10">
        <v>0.65591174021648624</v>
      </c>
      <c r="AE23" s="10">
        <v>2.6567809700339822E-2</v>
      </c>
      <c r="AF23" s="10">
        <v>0.85431918008784768</v>
      </c>
      <c r="AG23" s="10">
        <v>0.83674963396778912</v>
      </c>
      <c r="AH23" s="10">
        <v>2.056555269922879E-2</v>
      </c>
      <c r="AI23" s="7">
        <v>49266</v>
      </c>
      <c r="AM23" s="3">
        <v>9.8000000000000004E-2</v>
      </c>
      <c r="AN23" s="3">
        <v>0.15366666666666665</v>
      </c>
      <c r="AO23" s="5">
        <v>6349364</v>
      </c>
      <c r="AP23" s="5">
        <v>5257581</v>
      </c>
      <c r="AQ23" s="5">
        <v>346751</v>
      </c>
      <c r="AR23" s="5">
        <v>428741</v>
      </c>
      <c r="AS23" s="5">
        <v>12093</v>
      </c>
      <c r="AT23" s="5">
        <v>245699</v>
      </c>
      <c r="AU23" s="5">
        <v>58499</v>
      </c>
      <c r="AV23" s="5">
        <v>397272</v>
      </c>
      <c r="AW23" s="5">
        <v>1102820</v>
      </c>
      <c r="AX23" s="5">
        <v>579355</v>
      </c>
      <c r="AY23" s="5">
        <v>2863246</v>
      </c>
      <c r="AZ23" s="5">
        <v>546454</v>
      </c>
      <c r="BA23" s="5">
        <v>860217</v>
      </c>
      <c r="BB23" s="3">
        <f t="shared" si="1"/>
        <v>0.8280484470570596</v>
      </c>
      <c r="BC23" s="3">
        <f t="shared" si="1"/>
        <v>5.4611926485865353E-2</v>
      </c>
      <c r="BD23" s="3">
        <f t="shared" si="1"/>
        <v>6.7525030853483908E-2</v>
      </c>
      <c r="BE23" s="3">
        <f t="shared" ref="BE23:BM51" si="2">+AS23/$AO23</f>
        <v>1.9046002087768161E-3</v>
      </c>
      <c r="BF23" s="3">
        <f t="shared" si="2"/>
        <v>3.8696631662635816E-2</v>
      </c>
      <c r="BG23" s="3">
        <f t="shared" si="2"/>
        <v>9.2133637321785301E-3</v>
      </c>
      <c r="BH23" s="3">
        <f t="shared" si="2"/>
        <v>6.256878641703327E-2</v>
      </c>
      <c r="BI23" s="3">
        <f t="shared" si="2"/>
        <v>0.1736898372813403</v>
      </c>
      <c r="BJ23" s="3">
        <f t="shared" si="2"/>
        <v>9.1246146858173505E-2</v>
      </c>
      <c r="BK23" s="3">
        <f t="shared" si="2"/>
        <v>0.4509500479103104</v>
      </c>
      <c r="BL23" s="3">
        <f t="shared" si="2"/>
        <v>8.6064368021742027E-2</v>
      </c>
      <c r="BM23" s="3">
        <f t="shared" si="2"/>
        <v>0.13548081351140051</v>
      </c>
    </row>
    <row r="24" spans="1:65" x14ac:dyDescent="0.2">
      <c r="A24" s="1">
        <v>2</v>
      </c>
      <c r="B24" s="2" t="s">
        <v>65</v>
      </c>
      <c r="C24" s="1">
        <v>3</v>
      </c>
      <c r="D24" s="2" t="s">
        <v>66</v>
      </c>
      <c r="E24" s="2" t="s">
        <v>95</v>
      </c>
      <c r="F24" s="2" t="s">
        <v>96</v>
      </c>
      <c r="G24" s="2" t="s">
        <v>97</v>
      </c>
      <c r="H24" s="2">
        <v>2000</v>
      </c>
      <c r="I24" s="2">
        <v>244.12</v>
      </c>
      <c r="J24" s="3">
        <v>0.47599999999999998</v>
      </c>
      <c r="K24" s="3">
        <v>0.43419663349931997</v>
      </c>
      <c r="L24" s="4">
        <v>52.08700268464068</v>
      </c>
      <c r="M24" s="4">
        <v>459</v>
      </c>
      <c r="N24" s="3">
        <v>0.38925795053003531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5.15</v>
      </c>
      <c r="U24" s="2">
        <v>5.15</v>
      </c>
      <c r="V24" s="2">
        <f t="shared" si="0"/>
        <v>0</v>
      </c>
      <c r="W24" s="2">
        <v>0</v>
      </c>
      <c r="X24" s="5">
        <v>4502000</v>
      </c>
      <c r="Y24" s="5">
        <v>914000</v>
      </c>
      <c r="Z24" s="6">
        <v>0.20300000000000001</v>
      </c>
      <c r="AA24" s="5">
        <v>964000</v>
      </c>
      <c r="AB24" s="6">
        <v>0.214</v>
      </c>
      <c r="AC24" s="10">
        <v>0.6890567037625861</v>
      </c>
      <c r="AD24" s="10">
        <v>0.66454689984101745</v>
      </c>
      <c r="AE24" s="10">
        <v>3.5570082676408384E-2</v>
      </c>
      <c r="AF24" s="10">
        <v>0.84097718368287622</v>
      </c>
      <c r="AG24" s="10">
        <v>0.81931320580778977</v>
      </c>
      <c r="AH24" s="10">
        <v>2.6034530008221431E-2</v>
      </c>
      <c r="AI24" s="7">
        <v>45202</v>
      </c>
      <c r="AM24" s="3">
        <v>9.9000000000000005E-2</v>
      </c>
      <c r="AN24" s="3">
        <v>0.11833333333333333</v>
      </c>
      <c r="AO24" s="5">
        <v>9938823</v>
      </c>
      <c r="AP24" s="5">
        <v>7849004</v>
      </c>
      <c r="AQ24" s="5">
        <v>1408524</v>
      </c>
      <c r="AR24" s="5">
        <v>323910</v>
      </c>
      <c r="AS24" s="5">
        <v>53981</v>
      </c>
      <c r="AT24" s="5">
        <v>181173</v>
      </c>
      <c r="AU24" s="5">
        <v>122231</v>
      </c>
      <c r="AV24" s="5">
        <v>672020</v>
      </c>
      <c r="AW24" s="5">
        <v>1923804</v>
      </c>
      <c r="AX24" s="5">
        <v>932046</v>
      </c>
      <c r="AY24" s="5">
        <v>4328617</v>
      </c>
      <c r="AZ24" s="5">
        <v>863123</v>
      </c>
      <c r="BA24" s="5">
        <v>1219213</v>
      </c>
      <c r="BB24" s="3">
        <f t="shared" ref="BB24:BG55" si="3">+AP24/$AO24</f>
        <v>0.78973174187728268</v>
      </c>
      <c r="BC24" s="3">
        <f t="shared" si="3"/>
        <v>0.14171939675351899</v>
      </c>
      <c r="BD24" s="3">
        <f t="shared" si="3"/>
        <v>3.2590378156447698E-2</v>
      </c>
      <c r="BE24" s="3">
        <f t="shared" si="2"/>
        <v>5.4313272305986336E-3</v>
      </c>
      <c r="BF24" s="3">
        <f t="shared" si="2"/>
        <v>1.8228818442586208E-2</v>
      </c>
      <c r="BG24" s="3">
        <f t="shared" si="2"/>
        <v>1.2298337539565801E-2</v>
      </c>
      <c r="BH24" s="3">
        <f t="shared" si="2"/>
        <v>6.7615652275928445E-2</v>
      </c>
      <c r="BI24" s="3">
        <f t="shared" si="2"/>
        <v>0.19356456996970364</v>
      </c>
      <c r="BJ24" s="3">
        <f t="shared" si="2"/>
        <v>9.3778307552111556E-2</v>
      </c>
      <c r="BK24" s="3">
        <f t="shared" si="2"/>
        <v>0.43552611813290165</v>
      </c>
      <c r="BL24" s="3">
        <f t="shared" si="2"/>
        <v>8.6843582987643511E-2</v>
      </c>
      <c r="BM24" s="3">
        <f t="shared" si="2"/>
        <v>0.12267176908171118</v>
      </c>
    </row>
    <row r="25" spans="1:65" x14ac:dyDescent="0.2">
      <c r="A25" s="1">
        <v>2</v>
      </c>
      <c r="B25" s="2" t="s">
        <v>65</v>
      </c>
      <c r="C25" s="1">
        <v>4</v>
      </c>
      <c r="D25" s="2" t="s">
        <v>73</v>
      </c>
      <c r="E25" s="2" t="s">
        <v>98</v>
      </c>
      <c r="F25" s="2" t="s">
        <v>99</v>
      </c>
      <c r="G25" s="2" t="s">
        <v>100</v>
      </c>
      <c r="H25" s="2">
        <v>2000</v>
      </c>
      <c r="I25" s="2">
        <v>290.51</v>
      </c>
      <c r="J25" s="3">
        <v>0.48699999999999999</v>
      </c>
      <c r="K25" s="3">
        <v>0.36875455106638999</v>
      </c>
      <c r="L25" s="4">
        <v>85.354310020380183</v>
      </c>
      <c r="M25" s="4">
        <v>532</v>
      </c>
      <c r="N25" s="3">
        <v>0.45116607773851586</v>
      </c>
      <c r="O25" s="2">
        <v>0.33</v>
      </c>
      <c r="P25" s="2">
        <v>0</v>
      </c>
      <c r="Q25" s="2">
        <v>0</v>
      </c>
      <c r="R25" s="2">
        <v>1</v>
      </c>
      <c r="S25" s="2">
        <v>1</v>
      </c>
      <c r="T25" s="2">
        <v>5.15</v>
      </c>
      <c r="U25" s="2">
        <v>5.15</v>
      </c>
      <c r="V25" s="2">
        <f t="shared" si="0"/>
        <v>0</v>
      </c>
      <c r="W25" s="2">
        <v>0</v>
      </c>
      <c r="X25" s="5">
        <v>2358000</v>
      </c>
      <c r="Y25" s="5">
        <v>430000</v>
      </c>
      <c r="Z25" s="6">
        <v>0.182</v>
      </c>
      <c r="AA25" s="5">
        <v>447000</v>
      </c>
      <c r="AB25" s="6">
        <v>0.189</v>
      </c>
      <c r="AC25" s="10">
        <v>0.75082236842105265</v>
      </c>
      <c r="AD25" s="10">
        <v>0.72615131578947367</v>
      </c>
      <c r="AE25" s="10">
        <v>3.2858707557502739E-2</v>
      </c>
      <c r="AF25" s="10">
        <v>0.89520676691729328</v>
      </c>
      <c r="AG25" s="10">
        <v>0.8721804511278195</v>
      </c>
      <c r="AH25" s="10">
        <v>2.5721784776902887E-2</v>
      </c>
      <c r="AI25" s="7">
        <v>49170</v>
      </c>
      <c r="AM25" s="3">
        <v>5.7000000000000002E-2</v>
      </c>
      <c r="AN25" s="3">
        <v>8.7666666666666671E-2</v>
      </c>
      <c r="AO25" s="5">
        <v>4919631</v>
      </c>
      <c r="AP25" s="5">
        <v>4345535</v>
      </c>
      <c r="AQ25" s="5">
        <v>175030</v>
      </c>
      <c r="AR25" s="5">
        <v>143394</v>
      </c>
      <c r="AS25" s="5">
        <v>52351</v>
      </c>
      <c r="AT25" s="5">
        <v>146107</v>
      </c>
      <c r="AU25" s="5">
        <v>57214</v>
      </c>
      <c r="AV25" s="5">
        <v>329595</v>
      </c>
      <c r="AW25" s="5">
        <v>957309</v>
      </c>
      <c r="AX25" s="5">
        <v>470430</v>
      </c>
      <c r="AY25" s="5">
        <v>2163041</v>
      </c>
      <c r="AZ25" s="5">
        <v>404910</v>
      </c>
      <c r="BA25" s="5">
        <v>594346</v>
      </c>
      <c r="BB25" s="3">
        <f t="shared" si="3"/>
        <v>0.88330506901838779</v>
      </c>
      <c r="BC25" s="3">
        <f t="shared" si="3"/>
        <v>3.5577871592401951E-2</v>
      </c>
      <c r="BD25" s="3">
        <f t="shared" si="3"/>
        <v>2.9147307999319461E-2</v>
      </c>
      <c r="BE25" s="3">
        <f t="shared" si="2"/>
        <v>1.0641245247865135E-2</v>
      </c>
      <c r="BF25" s="3">
        <f t="shared" si="2"/>
        <v>2.9698772123356407E-2</v>
      </c>
      <c r="BG25" s="3">
        <f t="shared" si="2"/>
        <v>1.1629734018669286E-2</v>
      </c>
      <c r="BH25" s="3">
        <f t="shared" si="2"/>
        <v>6.6995878349412785E-2</v>
      </c>
      <c r="BI25" s="3">
        <f t="shared" si="2"/>
        <v>0.19458959421956648</v>
      </c>
      <c r="BJ25" s="3">
        <f t="shared" si="2"/>
        <v>9.5623025385440499E-2</v>
      </c>
      <c r="BK25" s="3">
        <f t="shared" si="2"/>
        <v>0.43967545533394681</v>
      </c>
      <c r="BL25" s="3">
        <f t="shared" si="2"/>
        <v>8.2304953359306821E-2</v>
      </c>
      <c r="BM25" s="3">
        <f t="shared" si="2"/>
        <v>0.12081109335232663</v>
      </c>
    </row>
    <row r="26" spans="1:65" x14ac:dyDescent="0.2">
      <c r="A26" s="1">
        <v>3</v>
      </c>
      <c r="B26" s="2" t="s">
        <v>17</v>
      </c>
      <c r="C26" s="1">
        <v>6</v>
      </c>
      <c r="D26" s="2" t="s">
        <v>18</v>
      </c>
      <c r="E26" s="2" t="s">
        <v>101</v>
      </c>
      <c r="F26" s="2" t="s">
        <v>102</v>
      </c>
      <c r="G26" s="2" t="s">
        <v>103</v>
      </c>
      <c r="H26" s="2">
        <v>2000</v>
      </c>
      <c r="I26" s="2">
        <v>156.62</v>
      </c>
      <c r="J26" s="3">
        <v>0.46600000000000003</v>
      </c>
      <c r="K26" s="3">
        <v>0.28074094154517998</v>
      </c>
      <c r="L26" s="4">
        <v>20.394027223578771</v>
      </c>
      <c r="M26" s="4">
        <v>170</v>
      </c>
      <c r="N26" s="3">
        <v>0.14416961130742048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5.15</v>
      </c>
      <c r="V26" s="2">
        <f t="shared" si="0"/>
        <v>0</v>
      </c>
      <c r="W26" s="2">
        <v>1</v>
      </c>
      <c r="X26" s="5">
        <v>1113000</v>
      </c>
      <c r="Y26" s="5">
        <v>69000</v>
      </c>
      <c r="Z26" s="6">
        <v>6.2E-2</v>
      </c>
      <c r="AA26" s="5">
        <v>107000</v>
      </c>
      <c r="AB26" s="6">
        <v>9.6000000000000002E-2</v>
      </c>
      <c r="AC26" s="10">
        <v>0.6356663470757431</v>
      </c>
      <c r="AD26" s="10">
        <v>0.59971236816874396</v>
      </c>
      <c r="AE26" s="10">
        <v>5.6561085972850679E-2</v>
      </c>
      <c r="AF26" s="10">
        <v>0.82415630550621666</v>
      </c>
      <c r="AG26" s="10">
        <v>0.78952042628774421</v>
      </c>
      <c r="AH26" s="10">
        <v>4.2025862068965518E-2</v>
      </c>
      <c r="AI26" s="7">
        <v>32542</v>
      </c>
      <c r="AM26" s="3">
        <v>0.14899999999999999</v>
      </c>
      <c r="AN26" s="3">
        <v>0.15866666666666665</v>
      </c>
      <c r="AO26" s="5">
        <v>2844754</v>
      </c>
      <c r="AP26" s="5">
        <v>1730326</v>
      </c>
      <c r="AQ26" s="5">
        <v>1029396</v>
      </c>
      <c r="AR26" s="5">
        <v>39569</v>
      </c>
      <c r="AS26" s="5">
        <v>11324</v>
      </c>
      <c r="AT26" s="5">
        <v>19253</v>
      </c>
      <c r="AU26" s="5">
        <v>14886</v>
      </c>
      <c r="AV26" s="5">
        <v>204371</v>
      </c>
      <c r="AW26" s="5">
        <v>570840</v>
      </c>
      <c r="AX26" s="5">
        <v>310988</v>
      </c>
      <c r="AY26" s="5">
        <v>1169186</v>
      </c>
      <c r="AZ26" s="5">
        <v>245834</v>
      </c>
      <c r="BA26" s="5">
        <v>343535</v>
      </c>
      <c r="BB26" s="3">
        <f t="shared" si="3"/>
        <v>0.60825153950042776</v>
      </c>
      <c r="BC26" s="3">
        <f t="shared" si="3"/>
        <v>0.36185765096032907</v>
      </c>
      <c r="BD26" s="3">
        <f t="shared" si="3"/>
        <v>1.3909462821741353E-2</v>
      </c>
      <c r="BE26" s="3">
        <f t="shared" si="2"/>
        <v>3.9806605421769331E-3</v>
      </c>
      <c r="BF26" s="3">
        <f t="shared" si="2"/>
        <v>6.7678962750381934E-3</v>
      </c>
      <c r="BG26" s="3">
        <f t="shared" si="2"/>
        <v>5.2327899002866333E-3</v>
      </c>
      <c r="BH26" s="3">
        <f t="shared" si="2"/>
        <v>7.1841361326849346E-2</v>
      </c>
      <c r="BI26" s="3">
        <f t="shared" si="2"/>
        <v>0.20066409960228546</v>
      </c>
      <c r="BJ26" s="3">
        <f t="shared" si="2"/>
        <v>0.10931982167878136</v>
      </c>
      <c r="BK26" s="3">
        <f t="shared" si="2"/>
        <v>0.41099722506761571</v>
      </c>
      <c r="BL26" s="3">
        <f t="shared" si="2"/>
        <v>8.6416611067248697E-2</v>
      </c>
      <c r="BM26" s="3">
        <f t="shared" si="2"/>
        <v>0.12076088125721943</v>
      </c>
    </row>
    <row r="27" spans="1:65" x14ac:dyDescent="0.2">
      <c r="A27" s="1">
        <v>2</v>
      </c>
      <c r="B27" s="2" t="s">
        <v>65</v>
      </c>
      <c r="C27" s="1">
        <v>4</v>
      </c>
      <c r="D27" s="2" t="s">
        <v>73</v>
      </c>
      <c r="E27" s="2" t="s">
        <v>104</v>
      </c>
      <c r="F27" s="2" t="s">
        <v>105</v>
      </c>
      <c r="G27" s="2" t="s">
        <v>106</v>
      </c>
      <c r="H27" s="2">
        <v>2000</v>
      </c>
      <c r="I27" s="2">
        <v>186.22</v>
      </c>
      <c r="J27" s="3">
        <v>0.437</v>
      </c>
      <c r="K27" s="3">
        <v>0.41440965750913</v>
      </c>
      <c r="L27" s="4">
        <v>44.902475443348337</v>
      </c>
      <c r="M27" s="4">
        <v>292</v>
      </c>
      <c r="N27" s="3">
        <v>0.24763250883392224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5.15</v>
      </c>
      <c r="U27" s="2">
        <v>5.15</v>
      </c>
      <c r="V27" s="2">
        <f t="shared" si="0"/>
        <v>0</v>
      </c>
      <c r="W27" s="2">
        <v>0</v>
      </c>
      <c r="X27" s="5">
        <v>2583000</v>
      </c>
      <c r="Y27" s="5">
        <v>341000</v>
      </c>
      <c r="Z27" s="6">
        <v>0.13200000000000001</v>
      </c>
      <c r="AA27" s="5">
        <v>376000</v>
      </c>
      <c r="AB27" s="6">
        <v>0.14599999999999999</v>
      </c>
      <c r="AC27" s="10">
        <v>0.70331253000480076</v>
      </c>
      <c r="AD27" s="10">
        <v>0.67882861257801252</v>
      </c>
      <c r="AE27" s="10">
        <v>3.4470989761092148E-2</v>
      </c>
      <c r="AF27" s="10">
        <v>0.8738357324301439</v>
      </c>
      <c r="AG27" s="10">
        <v>0.85139712108382726</v>
      </c>
      <c r="AH27" s="10">
        <v>2.5678294573643411E-2</v>
      </c>
      <c r="AI27" s="7">
        <v>40411</v>
      </c>
      <c r="AM27" s="3">
        <v>9.1999999999999998E-2</v>
      </c>
      <c r="AN27" s="3">
        <v>0.10366666666666667</v>
      </c>
      <c r="AO27" s="5">
        <v>5596564</v>
      </c>
      <c r="AP27" s="5">
        <v>4697852</v>
      </c>
      <c r="AQ27" s="5">
        <v>629377</v>
      </c>
      <c r="AR27" s="5">
        <v>118620</v>
      </c>
      <c r="AS27" s="5">
        <v>23566</v>
      </c>
      <c r="AT27" s="5">
        <v>65204</v>
      </c>
      <c r="AU27" s="5">
        <v>61945</v>
      </c>
      <c r="AV27" s="5">
        <v>369902</v>
      </c>
      <c r="AW27" s="5">
        <v>1057785</v>
      </c>
      <c r="AX27" s="5">
        <v>536120</v>
      </c>
      <c r="AY27" s="5">
        <v>2369943</v>
      </c>
      <c r="AZ27" s="5">
        <v>507435</v>
      </c>
      <c r="BA27" s="5">
        <v>755379</v>
      </c>
      <c r="BB27" s="3">
        <f t="shared" si="3"/>
        <v>0.83941718525866937</v>
      </c>
      <c r="BC27" s="3">
        <f t="shared" si="3"/>
        <v>0.11245775086285086</v>
      </c>
      <c r="BD27" s="3">
        <f t="shared" si="3"/>
        <v>2.1195147594130971E-2</v>
      </c>
      <c r="BE27" s="3">
        <f t="shared" si="2"/>
        <v>4.2107979110039663E-3</v>
      </c>
      <c r="BF27" s="3">
        <f t="shared" si="2"/>
        <v>1.1650719977471892E-2</v>
      </c>
      <c r="BG27" s="3">
        <f t="shared" si="2"/>
        <v>1.1068398395872897E-2</v>
      </c>
      <c r="BH27" s="3">
        <f t="shared" si="2"/>
        <v>6.6094482257327891E-2</v>
      </c>
      <c r="BI27" s="3">
        <f t="shared" si="2"/>
        <v>0.18900614734326276</v>
      </c>
      <c r="BJ27" s="3">
        <f t="shared" si="2"/>
        <v>9.5794491048436153E-2</v>
      </c>
      <c r="BK27" s="3">
        <f t="shared" si="2"/>
        <v>0.42346393251287756</v>
      </c>
      <c r="BL27" s="3">
        <f t="shared" si="2"/>
        <v>9.066902478020443E-2</v>
      </c>
      <c r="BM27" s="3">
        <f t="shared" si="2"/>
        <v>0.13497192205789124</v>
      </c>
    </row>
    <row r="28" spans="1:65" x14ac:dyDescent="0.2">
      <c r="A28" s="1">
        <v>4</v>
      </c>
      <c r="B28" s="2" t="s">
        <v>22</v>
      </c>
      <c r="C28" s="1">
        <v>8</v>
      </c>
      <c r="D28" s="2" t="s">
        <v>27</v>
      </c>
      <c r="E28" s="2" t="s">
        <v>107</v>
      </c>
      <c r="F28" s="2" t="s">
        <v>108</v>
      </c>
      <c r="G28" s="2" t="s">
        <v>109</v>
      </c>
      <c r="H28" s="2">
        <v>2000</v>
      </c>
      <c r="I28" s="2">
        <v>187.92</v>
      </c>
      <c r="J28" s="3">
        <v>0.434</v>
      </c>
      <c r="K28" s="3">
        <v>0.34374940839161</v>
      </c>
      <c r="L28" s="4">
        <v>20.274602577991995</v>
      </c>
      <c r="M28" s="4">
        <v>469</v>
      </c>
      <c r="N28" s="3">
        <v>0.39773851590106002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5.15</v>
      </c>
      <c r="U28" s="2">
        <v>5.15</v>
      </c>
      <c r="V28" s="2">
        <f t="shared" si="0"/>
        <v>0</v>
      </c>
      <c r="W28" s="2">
        <v>0</v>
      </c>
      <c r="X28" s="5">
        <v>365000</v>
      </c>
      <c r="Y28" s="5">
        <v>50000</v>
      </c>
      <c r="Z28" s="6">
        <v>0.13800000000000001</v>
      </c>
      <c r="AA28" s="5">
        <v>58000</v>
      </c>
      <c r="AB28" s="6">
        <v>0.158</v>
      </c>
      <c r="AC28" s="10">
        <v>0.69319826338639656</v>
      </c>
      <c r="AD28" s="10">
        <v>0.65991316931982635</v>
      </c>
      <c r="AE28" s="10">
        <v>5.0104384133611693E-2</v>
      </c>
      <c r="AF28" s="10">
        <v>0.87139107611548561</v>
      </c>
      <c r="AG28" s="10">
        <v>0.83464566929133854</v>
      </c>
      <c r="AH28" s="10">
        <v>3.9156626506024098E-2</v>
      </c>
      <c r="AI28" s="7">
        <v>33281</v>
      </c>
      <c r="AM28" s="3">
        <v>0.14099999999999999</v>
      </c>
      <c r="AN28" s="3">
        <v>0.154</v>
      </c>
      <c r="AO28" s="5">
        <v>902200</v>
      </c>
      <c r="AP28" s="5">
        <v>809352</v>
      </c>
      <c r="AQ28" s="5">
        <v>2575</v>
      </c>
      <c r="AR28" s="5">
        <v>18084</v>
      </c>
      <c r="AS28" s="5">
        <v>54526</v>
      </c>
      <c r="AT28" s="5">
        <v>5073</v>
      </c>
      <c r="AU28" s="5">
        <v>12590</v>
      </c>
      <c r="AV28" s="5">
        <v>54872</v>
      </c>
      <c r="AW28" s="5">
        <v>175189</v>
      </c>
      <c r="AX28" s="5">
        <v>85760</v>
      </c>
      <c r="AY28" s="5">
        <v>380309</v>
      </c>
      <c r="AZ28" s="5">
        <v>85119</v>
      </c>
      <c r="BA28" s="5">
        <v>120951</v>
      </c>
      <c r="BB28" s="3">
        <f t="shared" si="3"/>
        <v>0.897087120372423</v>
      </c>
      <c r="BC28" s="3">
        <f t="shared" si="3"/>
        <v>2.854134338284194E-3</v>
      </c>
      <c r="BD28" s="3">
        <f t="shared" si="3"/>
        <v>2.0044336067390821E-2</v>
      </c>
      <c r="BE28" s="3">
        <f t="shared" si="2"/>
        <v>6.0436710263799598E-2</v>
      </c>
      <c r="BF28" s="3">
        <f t="shared" si="2"/>
        <v>5.6229217468410555E-3</v>
      </c>
      <c r="BG28" s="3">
        <f t="shared" si="2"/>
        <v>1.3954777211261361E-2</v>
      </c>
      <c r="BH28" s="3">
        <f t="shared" si="2"/>
        <v>6.0820217246730215E-2</v>
      </c>
      <c r="BI28" s="3">
        <f t="shared" si="2"/>
        <v>0.19417978275326978</v>
      </c>
      <c r="BJ28" s="3">
        <f t="shared" si="2"/>
        <v>9.5056528485923303E-2</v>
      </c>
      <c r="BK28" s="3">
        <f t="shared" si="2"/>
        <v>0.42153513633340722</v>
      </c>
      <c r="BL28" s="3">
        <f t="shared" si="2"/>
        <v>9.4346043005985369E-2</v>
      </c>
      <c r="BM28" s="3">
        <f t="shared" si="2"/>
        <v>0.1340622921746841</v>
      </c>
    </row>
    <row r="29" spans="1:65" x14ac:dyDescent="0.2">
      <c r="A29" s="1">
        <v>2</v>
      </c>
      <c r="B29" s="2" t="s">
        <v>65</v>
      </c>
      <c r="C29" s="1">
        <v>4</v>
      </c>
      <c r="D29" s="2" t="s">
        <v>73</v>
      </c>
      <c r="E29" s="2" t="s">
        <v>110</v>
      </c>
      <c r="F29" s="2" t="s">
        <v>111</v>
      </c>
      <c r="G29" s="2" t="s">
        <v>112</v>
      </c>
      <c r="H29" s="2">
        <v>2000</v>
      </c>
      <c r="I29" s="2">
        <v>188</v>
      </c>
      <c r="J29" s="3">
        <v>0.47199999999999998</v>
      </c>
      <c r="K29" s="3">
        <v>0.27919640463366002</v>
      </c>
      <c r="L29" s="4">
        <v>48.603167703757926</v>
      </c>
      <c r="M29" s="4">
        <v>364</v>
      </c>
      <c r="N29" s="3">
        <v>0.30869257950530032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5.15</v>
      </c>
      <c r="U29" s="2">
        <v>5.15</v>
      </c>
      <c r="V29" s="2">
        <f t="shared" si="0"/>
        <v>0</v>
      </c>
      <c r="W29" s="2">
        <v>1</v>
      </c>
      <c r="X29" s="5">
        <v>787000</v>
      </c>
      <c r="Y29" s="5">
        <v>66000</v>
      </c>
      <c r="Z29" s="6">
        <v>8.4000000000000005E-2</v>
      </c>
      <c r="AA29" s="5">
        <v>92000</v>
      </c>
      <c r="AB29" s="6">
        <v>0.11700000000000001</v>
      </c>
      <c r="AC29" s="10">
        <v>0.73684210526315785</v>
      </c>
      <c r="AD29" s="10">
        <v>0.71531100478468901</v>
      </c>
      <c r="AE29" s="10">
        <v>3.0303030303030304E-2</v>
      </c>
      <c r="AF29" s="10">
        <v>0.89880952380952384</v>
      </c>
      <c r="AG29" s="10">
        <v>0.8794642857142857</v>
      </c>
      <c r="AH29" s="10">
        <v>2.1523178807947019E-2</v>
      </c>
      <c r="AI29" s="7">
        <v>40429</v>
      </c>
      <c r="AM29" s="3">
        <v>8.5999999999999993E-2</v>
      </c>
      <c r="AN29" s="3">
        <v>0.10733333333333334</v>
      </c>
      <c r="AO29" s="5">
        <v>1711230</v>
      </c>
      <c r="AP29" s="5">
        <v>1497082</v>
      </c>
      <c r="AQ29" s="5">
        <v>68316</v>
      </c>
      <c r="AR29" s="5">
        <v>94419</v>
      </c>
      <c r="AS29" s="5">
        <v>13564</v>
      </c>
      <c r="AT29" s="5">
        <v>22768</v>
      </c>
      <c r="AU29" s="5">
        <v>15081</v>
      </c>
      <c r="AV29" s="5">
        <v>117040</v>
      </c>
      <c r="AW29" s="5">
        <v>333182</v>
      </c>
      <c r="AX29" s="5">
        <v>174426</v>
      </c>
      <c r="AY29" s="5">
        <v>712832</v>
      </c>
      <c r="AZ29" s="5">
        <v>141541</v>
      </c>
      <c r="BA29" s="5">
        <v>232209</v>
      </c>
      <c r="BB29" s="3">
        <f t="shared" si="3"/>
        <v>0.87485726641071038</v>
      </c>
      <c r="BC29" s="3">
        <f t="shared" si="3"/>
        <v>3.9922161252432461E-2</v>
      </c>
      <c r="BD29" s="3">
        <f t="shared" si="3"/>
        <v>5.517610140074683E-2</v>
      </c>
      <c r="BE29" s="3">
        <f t="shared" si="2"/>
        <v>7.9264622522980544E-3</v>
      </c>
      <c r="BF29" s="3">
        <f t="shared" si="2"/>
        <v>1.33050495842172E-2</v>
      </c>
      <c r="BG29" s="3">
        <f t="shared" si="2"/>
        <v>8.8129590995950288E-3</v>
      </c>
      <c r="BH29" s="3">
        <f t="shared" si="2"/>
        <v>6.8395247862648501E-2</v>
      </c>
      <c r="BI29" s="3">
        <f t="shared" si="2"/>
        <v>0.19470322516552421</v>
      </c>
      <c r="BJ29" s="3">
        <f t="shared" si="2"/>
        <v>0.10193019056468154</v>
      </c>
      <c r="BK29" s="3">
        <f t="shared" si="2"/>
        <v>0.41656118698246292</v>
      </c>
      <c r="BL29" s="3">
        <f t="shared" si="2"/>
        <v>8.2713019290218154E-2</v>
      </c>
      <c r="BM29" s="3">
        <f t="shared" si="2"/>
        <v>0.13569713013446469</v>
      </c>
    </row>
    <row r="30" spans="1:65" x14ac:dyDescent="0.2">
      <c r="A30" s="1">
        <v>4</v>
      </c>
      <c r="B30" s="2" t="s">
        <v>22</v>
      </c>
      <c r="C30" s="1">
        <v>8</v>
      </c>
      <c r="D30" s="2" t="s">
        <v>27</v>
      </c>
      <c r="E30" s="2" t="s">
        <v>113</v>
      </c>
      <c r="F30" s="2" t="s">
        <v>114</v>
      </c>
      <c r="G30" s="2" t="s">
        <v>115</v>
      </c>
      <c r="H30" s="2">
        <v>2000</v>
      </c>
      <c r="I30" s="2">
        <v>222.43</v>
      </c>
      <c r="J30" s="3">
        <v>0.45800000000000002</v>
      </c>
      <c r="K30" s="3">
        <v>0.44269884063200998</v>
      </c>
      <c r="L30" s="4">
        <v>20.336976320582881</v>
      </c>
      <c r="M30" s="4">
        <v>348</v>
      </c>
      <c r="N30" s="3">
        <v>0.29512367491166075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5.15</v>
      </c>
      <c r="U30" s="2">
        <v>5.15</v>
      </c>
      <c r="V30" s="2">
        <f t="shared" si="0"/>
        <v>0</v>
      </c>
      <c r="W30" s="2">
        <v>1</v>
      </c>
      <c r="X30" s="5">
        <v>951000</v>
      </c>
      <c r="Y30" s="5">
        <v>163000</v>
      </c>
      <c r="Z30" s="6">
        <v>0.17100000000000001</v>
      </c>
      <c r="AA30" s="5">
        <v>179000</v>
      </c>
      <c r="AB30" s="6">
        <v>0.188</v>
      </c>
      <c r="AC30" s="10">
        <v>0.70028409090909094</v>
      </c>
      <c r="AD30" s="10">
        <v>0.671875</v>
      </c>
      <c r="AE30" s="10">
        <v>4.0567951318458417E-2</v>
      </c>
      <c r="AF30" s="10">
        <v>0.84707287933094388</v>
      </c>
      <c r="AG30" s="10">
        <v>0.81839904420549581</v>
      </c>
      <c r="AH30" s="10">
        <v>3.3850493653032443E-2</v>
      </c>
      <c r="AI30" s="7">
        <v>44698</v>
      </c>
      <c r="AM30" s="3">
        <v>8.8000000000000009E-2</v>
      </c>
      <c r="AN30" s="3">
        <v>0.13166666666666668</v>
      </c>
      <c r="AO30" s="5">
        <v>1998250</v>
      </c>
      <c r="AP30" s="5">
        <v>1312191</v>
      </c>
      <c r="AQ30" s="5">
        <v>133006</v>
      </c>
      <c r="AR30" s="5">
        <v>393966</v>
      </c>
      <c r="AS30" s="5">
        <v>21658</v>
      </c>
      <c r="AT30" s="5">
        <v>98486</v>
      </c>
      <c r="AU30" s="5">
        <v>38943</v>
      </c>
      <c r="AV30" s="5">
        <v>145814</v>
      </c>
      <c r="AW30" s="5">
        <v>365979</v>
      </c>
      <c r="AX30" s="5">
        <v>179703</v>
      </c>
      <c r="AY30" s="5">
        <v>897614</v>
      </c>
      <c r="AZ30" s="5">
        <v>190207</v>
      </c>
      <c r="BA30" s="5">
        <v>218933</v>
      </c>
      <c r="BB30" s="3">
        <f t="shared" si="3"/>
        <v>0.65667008632553481</v>
      </c>
      <c r="BC30" s="3">
        <f t="shared" si="3"/>
        <v>6.6561241085950212E-2</v>
      </c>
      <c r="BD30" s="3">
        <f t="shared" si="3"/>
        <v>0.19715551107218818</v>
      </c>
      <c r="BE30" s="3">
        <f t="shared" si="2"/>
        <v>1.0838483673214062E-2</v>
      </c>
      <c r="BF30" s="3">
        <f t="shared" si="2"/>
        <v>4.9286125359689729E-2</v>
      </c>
      <c r="BG30" s="3">
        <f t="shared" si="2"/>
        <v>1.9488552483422995E-2</v>
      </c>
      <c r="BH30" s="3">
        <f t="shared" si="2"/>
        <v>7.297084949330665E-2</v>
      </c>
      <c r="BI30" s="3">
        <f t="shared" si="2"/>
        <v>0.18314975603653197</v>
      </c>
      <c r="BJ30" s="3">
        <f t="shared" si="2"/>
        <v>8.9930188915300885E-2</v>
      </c>
      <c r="BK30" s="3">
        <f t="shared" si="2"/>
        <v>0.44920005004378832</v>
      </c>
      <c r="BL30" s="3">
        <f t="shared" si="2"/>
        <v>9.5186788439884901E-2</v>
      </c>
      <c r="BM30" s="3">
        <f t="shared" si="2"/>
        <v>0.10956236707118729</v>
      </c>
    </row>
    <row r="31" spans="1:65" x14ac:dyDescent="0.2">
      <c r="A31" s="1">
        <v>1</v>
      </c>
      <c r="B31" s="2" t="s">
        <v>41</v>
      </c>
      <c r="C31" s="1">
        <v>1</v>
      </c>
      <c r="D31" s="2" t="s">
        <v>42</v>
      </c>
      <c r="E31" s="2" t="s">
        <v>116</v>
      </c>
      <c r="F31" s="2" t="s">
        <v>117</v>
      </c>
      <c r="G31" s="2" t="s">
        <v>118</v>
      </c>
      <c r="H31" s="2">
        <v>2000</v>
      </c>
      <c r="I31" s="2">
        <v>217.21</v>
      </c>
      <c r="J31" s="3">
        <v>0.41899999999999998</v>
      </c>
      <c r="K31" s="3">
        <v>0.17083107868170999</v>
      </c>
      <c r="L31" s="4">
        <v>54.657812001640316</v>
      </c>
      <c r="M31" s="4">
        <v>575</v>
      </c>
      <c r="N31" s="3">
        <v>0.48763250883392223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5.15</v>
      </c>
      <c r="U31" s="2">
        <v>5.15</v>
      </c>
      <c r="V31" s="2">
        <f t="shared" si="0"/>
        <v>0</v>
      </c>
      <c r="W31" s="2">
        <v>0</v>
      </c>
      <c r="X31" s="5">
        <v>583000</v>
      </c>
      <c r="Y31" s="5">
        <v>60000</v>
      </c>
      <c r="Z31" s="6">
        <v>0.10199999999999999</v>
      </c>
      <c r="AA31" s="5">
        <v>67000</v>
      </c>
      <c r="AB31" s="6">
        <v>0.115</v>
      </c>
      <c r="AC31" s="10">
        <v>0.73056443024494144</v>
      </c>
      <c r="AD31" s="10">
        <v>0.70926517571884984</v>
      </c>
      <c r="AE31" s="10">
        <v>2.7696793002915453E-2</v>
      </c>
      <c r="AF31" s="10">
        <v>0.88461538461538458</v>
      </c>
      <c r="AG31" s="10">
        <v>0.86446886446886451</v>
      </c>
      <c r="AH31" s="10">
        <v>2.0703933747412008E-2</v>
      </c>
      <c r="AI31" s="7">
        <v>49830</v>
      </c>
      <c r="AM31" s="3">
        <v>4.4999999999999998E-2</v>
      </c>
      <c r="AN31" s="3">
        <v>9.0333333333333335E-2</v>
      </c>
      <c r="AO31" s="5">
        <v>1235807</v>
      </c>
      <c r="AP31" s="5">
        <v>1177925</v>
      </c>
      <c r="AQ31" s="5">
        <v>8633</v>
      </c>
      <c r="AR31" s="5">
        <v>20486</v>
      </c>
      <c r="AS31" s="5">
        <v>2751</v>
      </c>
      <c r="AT31" s="5">
        <v>16459</v>
      </c>
      <c r="AU31" s="5">
        <v>9553</v>
      </c>
      <c r="AV31" s="5">
        <v>75690</v>
      </c>
      <c r="AW31" s="5">
        <v>233901</v>
      </c>
      <c r="AX31" s="5">
        <v>103369</v>
      </c>
      <c r="AY31" s="5">
        <v>565240</v>
      </c>
      <c r="AZ31" s="5">
        <v>109654</v>
      </c>
      <c r="BA31" s="5">
        <v>147953</v>
      </c>
      <c r="BB31" s="3">
        <f t="shared" si="3"/>
        <v>0.95316258930399322</v>
      </c>
      <c r="BC31" s="3">
        <f t="shared" si="3"/>
        <v>6.9857186437688084E-3</v>
      </c>
      <c r="BD31" s="3">
        <f t="shared" si="3"/>
        <v>1.6577022140188555E-2</v>
      </c>
      <c r="BE31" s="3">
        <f t="shared" si="2"/>
        <v>2.2260757545474333E-3</v>
      </c>
      <c r="BF31" s="3">
        <f t="shared" si="2"/>
        <v>1.3318422698690005E-2</v>
      </c>
      <c r="BG31" s="3">
        <f t="shared" si="2"/>
        <v>7.7301714588119338E-3</v>
      </c>
      <c r="BH31" s="3">
        <f t="shared" si="2"/>
        <v>6.1247427794145846E-2</v>
      </c>
      <c r="BI31" s="3">
        <f t="shared" si="2"/>
        <v>0.18926984553413276</v>
      </c>
      <c r="BJ31" s="3">
        <f t="shared" si="2"/>
        <v>8.3644938084992237E-2</v>
      </c>
      <c r="BK31" s="3">
        <f t="shared" si="2"/>
        <v>0.4573853360597569</v>
      </c>
      <c r="BL31" s="3">
        <f t="shared" si="2"/>
        <v>8.8730683674716204E-2</v>
      </c>
      <c r="BM31" s="3">
        <f t="shared" si="2"/>
        <v>0.11972176885225605</v>
      </c>
    </row>
    <row r="32" spans="1:65" x14ac:dyDescent="0.2">
      <c r="A32" s="1">
        <v>1</v>
      </c>
      <c r="B32" s="2" t="s">
        <v>41</v>
      </c>
      <c r="C32" s="1">
        <v>2</v>
      </c>
      <c r="D32" s="2" t="s">
        <v>119</v>
      </c>
      <c r="E32" s="2" t="s">
        <v>120</v>
      </c>
      <c r="F32" s="2" t="s">
        <v>121</v>
      </c>
      <c r="G32" s="2" t="s">
        <v>122</v>
      </c>
      <c r="H32" s="2">
        <v>2000</v>
      </c>
      <c r="I32" s="2">
        <v>289.61</v>
      </c>
      <c r="J32" s="3">
        <v>0.53500000000000003</v>
      </c>
      <c r="K32" s="3">
        <v>0.54044655834709998</v>
      </c>
      <c r="L32" s="4">
        <v>56.07385897280642</v>
      </c>
      <c r="M32" s="4">
        <v>424</v>
      </c>
      <c r="N32" s="3">
        <v>0.35957597173144873</v>
      </c>
      <c r="O32" s="2">
        <v>0.1</v>
      </c>
      <c r="P32" s="2">
        <v>0</v>
      </c>
      <c r="Q32" s="2">
        <v>0</v>
      </c>
      <c r="R32" s="2">
        <v>1</v>
      </c>
      <c r="S32" s="2">
        <v>1</v>
      </c>
      <c r="T32" s="2">
        <v>5.15</v>
      </c>
      <c r="U32" s="2">
        <v>5.15</v>
      </c>
      <c r="V32" s="2">
        <f t="shared" si="0"/>
        <v>0</v>
      </c>
      <c r="W32" s="2">
        <v>0</v>
      </c>
      <c r="X32" s="5">
        <v>3766000</v>
      </c>
      <c r="Y32" s="5">
        <v>775000</v>
      </c>
      <c r="Z32" s="6">
        <v>0.20599999999999999</v>
      </c>
      <c r="AA32" s="5">
        <v>817000</v>
      </c>
      <c r="AB32" s="6">
        <v>0.217</v>
      </c>
      <c r="AC32" s="10">
        <v>0.66560712015257473</v>
      </c>
      <c r="AD32" s="10">
        <v>0.64049586776859502</v>
      </c>
      <c r="AE32" s="10">
        <v>3.7488061127029605E-2</v>
      </c>
      <c r="AF32" s="10">
        <v>0.84078910808557927</v>
      </c>
      <c r="AG32" s="10">
        <v>0.81578216171158657</v>
      </c>
      <c r="AH32" s="10">
        <v>2.9411764705882353E-2</v>
      </c>
      <c r="AI32" s="7">
        <v>52990</v>
      </c>
      <c r="AM32" s="3">
        <v>7.2999999999999995E-2</v>
      </c>
      <c r="AN32" s="3">
        <v>0.14333333333333334</v>
      </c>
      <c r="AO32" s="5">
        <v>8414764</v>
      </c>
      <c r="AP32" s="5">
        <v>5604832</v>
      </c>
      <c r="AQ32" s="5">
        <v>1117301</v>
      </c>
      <c r="AR32" s="5">
        <v>1117236</v>
      </c>
      <c r="AS32" s="5">
        <v>11997</v>
      </c>
      <c r="AT32" s="5">
        <v>490566</v>
      </c>
      <c r="AU32" s="5">
        <v>72832</v>
      </c>
      <c r="AV32" s="5">
        <v>563808</v>
      </c>
      <c r="AW32" s="5">
        <v>1523822</v>
      </c>
      <c r="AX32" s="5">
        <v>676664</v>
      </c>
      <c r="AY32" s="5">
        <v>3783208</v>
      </c>
      <c r="AZ32" s="5">
        <v>754060</v>
      </c>
      <c r="BA32" s="5">
        <v>1113202</v>
      </c>
      <c r="BB32" s="3">
        <f t="shared" si="3"/>
        <v>0.66607120532435604</v>
      </c>
      <c r="BC32" s="3">
        <f t="shared" si="3"/>
        <v>0.13277864952599977</v>
      </c>
      <c r="BD32" s="3">
        <f t="shared" si="3"/>
        <v>0.13277092500752249</v>
      </c>
      <c r="BE32" s="3">
        <f t="shared" si="2"/>
        <v>1.4257084334153639E-3</v>
      </c>
      <c r="BF32" s="3">
        <f t="shared" si="2"/>
        <v>5.8298248174280351E-2</v>
      </c>
      <c r="BG32" s="3">
        <f t="shared" si="2"/>
        <v>8.6552635344259218E-3</v>
      </c>
      <c r="BH32" s="3">
        <f t="shared" si="2"/>
        <v>6.7002235594486079E-2</v>
      </c>
      <c r="BI32" s="3">
        <f t="shared" si="2"/>
        <v>0.18108909530914949</v>
      </c>
      <c r="BJ32" s="3">
        <f t="shared" si="2"/>
        <v>8.0413901090987228E-2</v>
      </c>
      <c r="BK32" s="3">
        <f t="shared" si="2"/>
        <v>0.44959169383716524</v>
      </c>
      <c r="BL32" s="3">
        <f t="shared" si="2"/>
        <v>8.961154466126442E-2</v>
      </c>
      <c r="BM32" s="3">
        <f t="shared" si="2"/>
        <v>0.13229152950694756</v>
      </c>
    </row>
    <row r="33" spans="1:65" x14ac:dyDescent="0.2">
      <c r="A33" s="1">
        <v>4</v>
      </c>
      <c r="B33" s="2" t="s">
        <v>22</v>
      </c>
      <c r="C33" s="1">
        <v>8</v>
      </c>
      <c r="D33" s="2" t="s">
        <v>27</v>
      </c>
      <c r="E33" s="2" t="s">
        <v>123</v>
      </c>
      <c r="F33" s="2" t="s">
        <v>124</v>
      </c>
      <c r="G33" s="2" t="s">
        <v>125</v>
      </c>
      <c r="H33" s="2">
        <v>2000</v>
      </c>
      <c r="I33" s="2">
        <v>180.43</v>
      </c>
      <c r="J33" s="3">
        <v>0.48099999999999998</v>
      </c>
      <c r="K33" s="3">
        <v>0.2230286994157</v>
      </c>
      <c r="L33" s="4">
        <v>41.59462965514075</v>
      </c>
      <c r="M33" s="4">
        <v>439</v>
      </c>
      <c r="N33" s="3">
        <v>0.37229681978798584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4.25</v>
      </c>
      <c r="U33" s="2">
        <v>5.15</v>
      </c>
      <c r="V33" s="2">
        <f t="shared" si="0"/>
        <v>0</v>
      </c>
      <c r="W33" s="2">
        <v>0</v>
      </c>
      <c r="X33" s="5">
        <v>709000</v>
      </c>
      <c r="Y33" s="5">
        <v>58000</v>
      </c>
      <c r="Z33" s="6">
        <v>8.1000000000000003E-2</v>
      </c>
      <c r="AA33" s="5">
        <v>73000</v>
      </c>
      <c r="AB33" s="6">
        <v>0.10199999999999999</v>
      </c>
      <c r="AC33" s="10">
        <v>0.6320182094081942</v>
      </c>
      <c r="AD33" s="10">
        <v>0.60091047040971168</v>
      </c>
      <c r="AE33" s="10">
        <v>4.8019207683073231E-2</v>
      </c>
      <c r="AF33" s="10">
        <v>0.81997187060478205</v>
      </c>
      <c r="AG33" s="10">
        <v>0.79043600562587901</v>
      </c>
      <c r="AH33" s="10">
        <v>3.6020583190394515E-2</v>
      </c>
      <c r="AI33" s="7">
        <v>34487</v>
      </c>
      <c r="AM33" s="3">
        <v>0.17499999999999999</v>
      </c>
      <c r="AN33" s="3">
        <v>0.20233333333333334</v>
      </c>
      <c r="AO33" s="5">
        <v>1819017</v>
      </c>
      <c r="AP33" s="5">
        <v>821372</v>
      </c>
      <c r="AQ33" s="5">
        <v>31231</v>
      </c>
      <c r="AR33" s="5">
        <v>765406</v>
      </c>
      <c r="AS33" s="5">
        <v>162458</v>
      </c>
      <c r="AT33" s="5">
        <v>19865</v>
      </c>
      <c r="AU33" s="5">
        <v>18685</v>
      </c>
      <c r="AV33" s="5">
        <v>130623</v>
      </c>
      <c r="AW33" s="5">
        <v>377925</v>
      </c>
      <c r="AX33" s="5">
        <v>177580</v>
      </c>
      <c r="AY33" s="5">
        <v>761934</v>
      </c>
      <c r="AZ33" s="5">
        <v>158741</v>
      </c>
      <c r="BA33" s="5">
        <v>212214</v>
      </c>
      <c r="BB33" s="3">
        <f t="shared" si="3"/>
        <v>0.45154718180203923</v>
      </c>
      <c r="BC33" s="3">
        <f t="shared" si="3"/>
        <v>1.7169163344817558E-2</v>
      </c>
      <c r="BD33" s="3">
        <f t="shared" si="3"/>
        <v>0.42078001470024745</v>
      </c>
      <c r="BE33" s="3">
        <f t="shared" si="2"/>
        <v>8.931087504954599E-2</v>
      </c>
      <c r="BF33" s="3">
        <f t="shared" si="2"/>
        <v>1.0920733561038736E-2</v>
      </c>
      <c r="BG33" s="3">
        <f t="shared" si="2"/>
        <v>1.0272031542311039E-2</v>
      </c>
      <c r="BH33" s="3">
        <f t="shared" si="2"/>
        <v>7.1809664230735606E-2</v>
      </c>
      <c r="BI33" s="3">
        <f t="shared" si="2"/>
        <v>0.20776331392175004</v>
      </c>
      <c r="BJ33" s="3">
        <f t="shared" si="2"/>
        <v>9.7624156343783478E-2</v>
      </c>
      <c r="BK33" s="3">
        <f t="shared" si="2"/>
        <v>0.41887129147226221</v>
      </c>
      <c r="BL33" s="3">
        <f t="shared" si="2"/>
        <v>8.7267463690553743E-2</v>
      </c>
      <c r="BM33" s="3">
        <f t="shared" si="2"/>
        <v>0.11666411034091489</v>
      </c>
    </row>
    <row r="34" spans="1:65" x14ac:dyDescent="0.2">
      <c r="A34" s="1">
        <v>1</v>
      </c>
      <c r="B34" s="2" t="s">
        <v>41</v>
      </c>
      <c r="C34" s="1">
        <v>2</v>
      </c>
      <c r="D34" s="2" t="s">
        <v>119</v>
      </c>
      <c r="E34" s="2" t="s">
        <v>126</v>
      </c>
      <c r="F34" s="2" t="s">
        <v>127</v>
      </c>
      <c r="G34" s="2" t="s">
        <v>128</v>
      </c>
      <c r="H34" s="2">
        <v>2000</v>
      </c>
      <c r="I34" s="2">
        <v>247.48</v>
      </c>
      <c r="J34" s="3">
        <v>0.48499999999999999</v>
      </c>
      <c r="K34" s="3">
        <v>0.35402092081705999</v>
      </c>
      <c r="L34" s="4">
        <v>63.287815522048653</v>
      </c>
      <c r="M34" s="4">
        <v>577</v>
      </c>
      <c r="N34" s="3">
        <v>0.4893286219081272</v>
      </c>
      <c r="O34" s="2">
        <v>0.22500000000000001</v>
      </c>
      <c r="P34" s="2">
        <v>0</v>
      </c>
      <c r="Q34" s="2">
        <v>0</v>
      </c>
      <c r="R34" s="2">
        <v>1</v>
      </c>
      <c r="S34" s="2">
        <v>1</v>
      </c>
      <c r="T34" s="2">
        <v>4.25</v>
      </c>
      <c r="U34" s="2">
        <v>5.15</v>
      </c>
      <c r="V34" s="2">
        <f t="shared" si="0"/>
        <v>0</v>
      </c>
      <c r="W34" s="2">
        <v>0</v>
      </c>
      <c r="X34" s="5">
        <v>7863000</v>
      </c>
      <c r="Y34" s="5">
        <v>1958000</v>
      </c>
      <c r="Z34" s="6">
        <v>0.249</v>
      </c>
      <c r="AA34" s="5">
        <v>2046000</v>
      </c>
      <c r="AB34" s="6">
        <v>0.26</v>
      </c>
      <c r="AC34" s="10">
        <v>0.63129280519663911</v>
      </c>
      <c r="AD34" s="10">
        <v>0.60248534914919161</v>
      </c>
      <c r="AE34" s="10">
        <v>4.5632479588412926E-2</v>
      </c>
      <c r="AF34" s="10">
        <v>0.80880140421263791</v>
      </c>
      <c r="AG34" s="10">
        <v>0.77958876629889673</v>
      </c>
      <c r="AH34" s="10">
        <v>3.642846070376686E-2</v>
      </c>
      <c r="AI34" s="7">
        <v>41763</v>
      </c>
      <c r="AM34" s="3">
        <v>0.13900000000000001</v>
      </c>
      <c r="AN34" s="3">
        <v>0.21466666666666667</v>
      </c>
      <c r="AO34" s="5">
        <v>18977026</v>
      </c>
      <c r="AP34" s="5">
        <v>11881526</v>
      </c>
      <c r="AQ34" s="5">
        <v>2892867</v>
      </c>
      <c r="AR34" s="5">
        <v>2867682</v>
      </c>
      <c r="AS34" s="5">
        <v>57363</v>
      </c>
      <c r="AT34" s="5">
        <v>1093134</v>
      </c>
      <c r="AU34" s="5">
        <v>184454</v>
      </c>
      <c r="AV34" s="5">
        <v>1239428</v>
      </c>
      <c r="AW34" s="5">
        <v>3450696</v>
      </c>
      <c r="AX34" s="5">
        <v>1765477</v>
      </c>
      <c r="AY34" s="5">
        <v>8384786</v>
      </c>
      <c r="AZ34" s="5">
        <v>1688035</v>
      </c>
      <c r="BA34" s="5">
        <v>2448604</v>
      </c>
      <c r="BB34" s="3">
        <f t="shared" si="3"/>
        <v>0.6261005280806381</v>
      </c>
      <c r="BC34" s="3">
        <f t="shared" si="3"/>
        <v>0.15244048250763845</v>
      </c>
      <c r="BD34" s="3">
        <f t="shared" si="3"/>
        <v>0.15111335148089064</v>
      </c>
      <c r="BE34" s="3">
        <f t="shared" si="2"/>
        <v>3.0227602575872529E-3</v>
      </c>
      <c r="BF34" s="3">
        <f t="shared" si="2"/>
        <v>5.760301956692266E-2</v>
      </c>
      <c r="BG34" s="3">
        <f t="shared" si="2"/>
        <v>9.7198581063228772E-3</v>
      </c>
      <c r="BH34" s="3">
        <f t="shared" si="2"/>
        <v>6.5312025182449551E-2</v>
      </c>
      <c r="BI34" s="3">
        <f t="shared" si="2"/>
        <v>0.18183544671330482</v>
      </c>
      <c r="BJ34" s="3">
        <f t="shared" si="2"/>
        <v>9.3032332885036886E-2</v>
      </c>
      <c r="BK34" s="3">
        <f t="shared" si="2"/>
        <v>0.44183877916381631</v>
      </c>
      <c r="BL34" s="3">
        <f t="shared" si="2"/>
        <v>8.8951503781467128E-2</v>
      </c>
      <c r="BM34" s="3">
        <f t="shared" si="2"/>
        <v>0.12902991227392532</v>
      </c>
    </row>
    <row r="35" spans="1:65" x14ac:dyDescent="0.2">
      <c r="A35" s="1">
        <v>3</v>
      </c>
      <c r="B35" s="2" t="s">
        <v>17</v>
      </c>
      <c r="C35" s="1">
        <v>5</v>
      </c>
      <c r="D35" s="2" t="s">
        <v>46</v>
      </c>
      <c r="E35" s="2" t="s">
        <v>129</v>
      </c>
      <c r="F35" s="2" t="s">
        <v>130</v>
      </c>
      <c r="G35" s="2" t="s">
        <v>131</v>
      </c>
      <c r="H35" s="2">
        <v>2000</v>
      </c>
      <c r="I35" s="2">
        <v>231.21</v>
      </c>
      <c r="J35" s="3">
        <v>0.51700000000000002</v>
      </c>
      <c r="K35" s="3">
        <v>0.35139831313920999</v>
      </c>
      <c r="L35" s="4">
        <v>31.565102483672497</v>
      </c>
      <c r="M35" s="4">
        <v>272</v>
      </c>
      <c r="N35" s="3">
        <v>0.23067137809187277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5.15</v>
      </c>
      <c r="U35" s="2">
        <v>5.15</v>
      </c>
      <c r="V35" s="2">
        <f t="shared" si="0"/>
        <v>0</v>
      </c>
      <c r="W35" s="2">
        <v>1</v>
      </c>
      <c r="X35" s="5">
        <v>3530000</v>
      </c>
      <c r="Y35" s="5">
        <v>142000</v>
      </c>
      <c r="Z35" s="6">
        <v>0.04</v>
      </c>
      <c r="AA35" s="5">
        <v>170000</v>
      </c>
      <c r="AB35" s="6">
        <v>4.8000000000000001E-2</v>
      </c>
      <c r="AC35" s="10">
        <v>0.6813565157514202</v>
      </c>
      <c r="AD35" s="10">
        <v>0.65656739542089859</v>
      </c>
      <c r="AE35" s="10">
        <v>3.6382011116725621E-2</v>
      </c>
      <c r="AF35" s="10">
        <v>0.85184067592033796</v>
      </c>
      <c r="AG35" s="10">
        <v>0.82920941460470732</v>
      </c>
      <c r="AH35" s="10">
        <v>2.6213248317392846E-2</v>
      </c>
      <c r="AI35" s="7">
        <v>38889</v>
      </c>
      <c r="AM35" s="3">
        <v>0.125</v>
      </c>
      <c r="AN35" s="3">
        <v>0.14433333333333334</v>
      </c>
      <c r="AO35" s="5">
        <v>8046346</v>
      </c>
      <c r="AP35" s="5">
        <v>5658848</v>
      </c>
      <c r="AQ35" s="5">
        <v>1728851</v>
      </c>
      <c r="AR35" s="5">
        <v>378889</v>
      </c>
      <c r="AS35" s="5">
        <v>96153</v>
      </c>
      <c r="AT35" s="5">
        <v>118835</v>
      </c>
      <c r="AU35" s="5">
        <v>64770</v>
      </c>
      <c r="AV35" s="5">
        <v>539498</v>
      </c>
      <c r="AW35" s="5">
        <v>1424503</v>
      </c>
      <c r="AX35" s="5">
        <v>804175</v>
      </c>
      <c r="AY35" s="5">
        <v>3585511</v>
      </c>
      <c r="AZ35" s="5">
        <v>723680</v>
      </c>
      <c r="BA35" s="5">
        <v>968979</v>
      </c>
      <c r="BB35" s="3">
        <f t="shared" si="3"/>
        <v>0.70328171321491773</v>
      </c>
      <c r="BC35" s="3">
        <f t="shared" si="3"/>
        <v>0.21486162787431712</v>
      </c>
      <c r="BD35" s="3">
        <f t="shared" si="3"/>
        <v>4.7088330529161934E-2</v>
      </c>
      <c r="BE35" s="3">
        <f t="shared" si="2"/>
        <v>1.1949896263471644E-2</v>
      </c>
      <c r="BF35" s="3">
        <f t="shared" si="2"/>
        <v>1.476881555926131E-2</v>
      </c>
      <c r="BG35" s="3">
        <f t="shared" si="2"/>
        <v>8.049616558870324E-3</v>
      </c>
      <c r="BH35" s="3">
        <f t="shared" si="2"/>
        <v>6.7048819426855366E-2</v>
      </c>
      <c r="BI35" s="3">
        <f t="shared" si="2"/>
        <v>0.1770372539286777</v>
      </c>
      <c r="BJ35" s="3">
        <f t="shared" si="2"/>
        <v>9.9942880905195972E-2</v>
      </c>
      <c r="BK35" s="3">
        <f t="shared" si="2"/>
        <v>0.44560736016074876</v>
      </c>
      <c r="BL35" s="3">
        <f t="shared" si="2"/>
        <v>8.9938961113529045E-2</v>
      </c>
      <c r="BM35" s="3">
        <f t="shared" si="2"/>
        <v>0.12042472446499318</v>
      </c>
    </row>
    <row r="36" spans="1:65" x14ac:dyDescent="0.2">
      <c r="A36" s="1">
        <v>2</v>
      </c>
      <c r="B36" s="2" t="s">
        <v>65</v>
      </c>
      <c r="C36" s="1">
        <v>4</v>
      </c>
      <c r="D36" s="2" t="s">
        <v>73</v>
      </c>
      <c r="E36" s="2" t="s">
        <v>132</v>
      </c>
      <c r="F36" s="2" t="s">
        <v>133</v>
      </c>
      <c r="G36" s="2" t="s">
        <v>134</v>
      </c>
      <c r="H36" s="2">
        <v>2000</v>
      </c>
      <c r="I36" s="2">
        <v>210.01</v>
      </c>
      <c r="J36" s="3">
        <v>0.46600000000000003</v>
      </c>
      <c r="K36" s="3">
        <v>0.37992504555138001</v>
      </c>
      <c r="L36" s="4">
        <v>21.803376826467286</v>
      </c>
      <c r="M36" s="4">
        <v>457</v>
      </c>
      <c r="N36" s="3">
        <v>0.38756183745583034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5.15</v>
      </c>
      <c r="U36" s="2">
        <v>5.15</v>
      </c>
      <c r="V36" s="2">
        <f t="shared" si="0"/>
        <v>0</v>
      </c>
      <c r="W36" s="2">
        <v>1</v>
      </c>
      <c r="X36" s="5">
        <v>277000</v>
      </c>
      <c r="Y36" s="5">
        <v>18000</v>
      </c>
      <c r="Z36" s="6">
        <v>6.4000000000000001E-2</v>
      </c>
      <c r="AA36" s="5">
        <v>22000</v>
      </c>
      <c r="AB36" s="6">
        <v>7.8E-2</v>
      </c>
      <c r="AC36" s="10">
        <v>0.71069182389937102</v>
      </c>
      <c r="AD36" s="10">
        <v>0.689727463312369</v>
      </c>
      <c r="AE36" s="10">
        <v>2.9498525073746312E-2</v>
      </c>
      <c r="AF36" s="10">
        <v>0.90551181102362199</v>
      </c>
      <c r="AG36" s="10">
        <v>0.88582677165354329</v>
      </c>
      <c r="AH36" s="10">
        <v>2.1739130434782608E-2</v>
      </c>
      <c r="AI36" s="7">
        <v>35636</v>
      </c>
      <c r="AM36" s="3">
        <v>0.10400000000000001</v>
      </c>
      <c r="AN36" s="3">
        <v>0.11033333333333334</v>
      </c>
      <c r="AO36" s="5">
        <v>642237</v>
      </c>
      <c r="AP36" s="5">
        <v>590169</v>
      </c>
      <c r="AQ36" s="5">
        <v>3926</v>
      </c>
      <c r="AR36" s="5">
        <v>7789</v>
      </c>
      <c r="AS36" s="5">
        <v>30816</v>
      </c>
      <c r="AT36" s="5">
        <v>3823</v>
      </c>
      <c r="AU36" s="5">
        <v>5714</v>
      </c>
      <c r="AV36" s="5">
        <v>39402</v>
      </c>
      <c r="AW36" s="5">
        <v>121448</v>
      </c>
      <c r="AX36" s="5">
        <v>73121</v>
      </c>
      <c r="AY36" s="5">
        <v>260331</v>
      </c>
      <c r="AZ36" s="5">
        <v>53440</v>
      </c>
      <c r="BA36" s="5">
        <v>94495</v>
      </c>
      <c r="BB36" s="3">
        <f t="shared" si="3"/>
        <v>0.91892712503328211</v>
      </c>
      <c r="BC36" s="3">
        <f t="shared" si="3"/>
        <v>6.1130081262835995E-3</v>
      </c>
      <c r="BD36" s="3">
        <f t="shared" si="3"/>
        <v>1.2127921623948792E-2</v>
      </c>
      <c r="BE36" s="3">
        <f t="shared" si="2"/>
        <v>4.7982286912775188E-2</v>
      </c>
      <c r="BF36" s="3">
        <f t="shared" si="2"/>
        <v>5.9526311937804889E-3</v>
      </c>
      <c r="BG36" s="3">
        <f t="shared" si="2"/>
        <v>8.897027109929824E-3</v>
      </c>
      <c r="BH36" s="3">
        <f t="shared" si="2"/>
        <v>6.135118344162669E-2</v>
      </c>
      <c r="BI36" s="3">
        <f t="shared" si="2"/>
        <v>0.18910153105473523</v>
      </c>
      <c r="BJ36" s="3">
        <f t="shared" si="2"/>
        <v>0.1138536085588342</v>
      </c>
      <c r="BK36" s="3">
        <f t="shared" si="2"/>
        <v>0.4053503613152154</v>
      </c>
      <c r="BL36" s="3">
        <f t="shared" si="2"/>
        <v>8.3209157989963201E-2</v>
      </c>
      <c r="BM36" s="3">
        <f t="shared" si="2"/>
        <v>0.14713415763962526</v>
      </c>
    </row>
    <row r="37" spans="1:65" x14ac:dyDescent="0.2">
      <c r="A37" s="1">
        <v>2</v>
      </c>
      <c r="B37" s="2" t="s">
        <v>65</v>
      </c>
      <c r="C37" s="1">
        <v>3</v>
      </c>
      <c r="D37" s="2" t="s">
        <v>66</v>
      </c>
      <c r="E37" s="2" t="s">
        <v>135</v>
      </c>
      <c r="F37" s="2" t="s">
        <v>136</v>
      </c>
      <c r="G37" s="2" t="s">
        <v>137</v>
      </c>
      <c r="H37" s="2">
        <v>2000</v>
      </c>
      <c r="I37" s="2">
        <v>236.4</v>
      </c>
      <c r="J37" s="3">
        <v>0.42499999999999999</v>
      </c>
      <c r="K37" s="3">
        <v>0.30207674334252999</v>
      </c>
      <c r="L37" s="4">
        <v>43.52145613027615</v>
      </c>
      <c r="M37" s="4">
        <v>373</v>
      </c>
      <c r="N37" s="3">
        <v>0.31632508833922257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4.25</v>
      </c>
      <c r="U37" s="2">
        <v>5.15</v>
      </c>
      <c r="V37" s="2">
        <f t="shared" si="0"/>
        <v>0</v>
      </c>
      <c r="W37" s="2">
        <v>0</v>
      </c>
      <c r="X37" s="5">
        <v>5049000</v>
      </c>
      <c r="Y37" s="5">
        <v>877000</v>
      </c>
      <c r="Z37" s="6">
        <v>0.17399999999999999</v>
      </c>
      <c r="AA37" s="5">
        <v>958000</v>
      </c>
      <c r="AB37" s="6">
        <v>0.19</v>
      </c>
      <c r="AC37" s="10">
        <v>0.67057050092764381</v>
      </c>
      <c r="AD37" s="10">
        <v>0.64308905380333947</v>
      </c>
      <c r="AE37" s="10">
        <v>4.0982189175168597E-2</v>
      </c>
      <c r="AF37" s="10">
        <v>0.84578262694083084</v>
      </c>
      <c r="AG37" s="10">
        <v>0.81829626521191778</v>
      </c>
      <c r="AH37" s="10">
        <v>3.2498139419498882E-2</v>
      </c>
      <c r="AI37" s="7">
        <v>42054</v>
      </c>
      <c r="AM37" s="3">
        <v>0.1</v>
      </c>
      <c r="AN37" s="3">
        <v>0.11299999999999999</v>
      </c>
      <c r="AO37" s="5">
        <v>11353336</v>
      </c>
      <c r="AP37" s="5">
        <v>9561817</v>
      </c>
      <c r="AQ37" s="5">
        <v>1299940</v>
      </c>
      <c r="AR37" s="5">
        <v>217099</v>
      </c>
      <c r="AS37" s="5">
        <v>22360</v>
      </c>
      <c r="AT37" s="5">
        <v>136510</v>
      </c>
      <c r="AU37" s="5">
        <v>115610</v>
      </c>
      <c r="AV37" s="5">
        <v>754944</v>
      </c>
      <c r="AW37" s="5">
        <v>2133466</v>
      </c>
      <c r="AX37" s="5">
        <v>1056432</v>
      </c>
      <c r="AY37" s="5">
        <v>4891695</v>
      </c>
      <c r="AZ37" s="5">
        <v>1008963</v>
      </c>
      <c r="BA37" s="5">
        <v>1507836</v>
      </c>
      <c r="BB37" s="3">
        <f t="shared" si="3"/>
        <v>0.84220329601801625</v>
      </c>
      <c r="BC37" s="3">
        <f t="shared" si="3"/>
        <v>0.11449850510898295</v>
      </c>
      <c r="BD37" s="3">
        <f t="shared" si="3"/>
        <v>1.9122044833342376E-2</v>
      </c>
      <c r="BE37" s="3">
        <f t="shared" si="2"/>
        <v>1.9694651862677192E-3</v>
      </c>
      <c r="BF37" s="3">
        <f t="shared" si="2"/>
        <v>1.202377873780887E-2</v>
      </c>
      <c r="BG37" s="3">
        <f t="shared" si="2"/>
        <v>1.0182910115581888E-2</v>
      </c>
      <c r="BH37" s="3">
        <f t="shared" si="2"/>
        <v>6.6495345509020434E-2</v>
      </c>
      <c r="BI37" s="3">
        <f t="shared" si="2"/>
        <v>0.18791534047790007</v>
      </c>
      <c r="BJ37" s="3">
        <f t="shared" si="2"/>
        <v>9.3050359823755771E-2</v>
      </c>
      <c r="BK37" s="3">
        <f t="shared" si="2"/>
        <v>0.43085970502414445</v>
      </c>
      <c r="BL37" s="3">
        <f t="shared" si="2"/>
        <v>8.8869297975502526E-2</v>
      </c>
      <c r="BM37" s="3">
        <f t="shared" si="2"/>
        <v>0.13280995118967676</v>
      </c>
    </row>
    <row r="38" spans="1:65" x14ac:dyDescent="0.2">
      <c r="A38" s="1">
        <v>3</v>
      </c>
      <c r="B38" s="2" t="s">
        <v>17</v>
      </c>
      <c r="C38" s="1">
        <v>7</v>
      </c>
      <c r="D38" s="2" t="s">
        <v>31</v>
      </c>
      <c r="E38" s="2" t="s">
        <v>138</v>
      </c>
      <c r="F38" s="2" t="s">
        <v>139</v>
      </c>
      <c r="G38" s="2" t="s">
        <v>140</v>
      </c>
      <c r="H38" s="2">
        <v>2000</v>
      </c>
      <c r="I38" s="2">
        <v>214.4</v>
      </c>
      <c r="J38" s="3">
        <v>0.51300000000000001</v>
      </c>
      <c r="K38" s="3">
        <v>0.24648669913636001</v>
      </c>
      <c r="L38" s="4">
        <v>20.880067029780495</v>
      </c>
      <c r="M38" s="4">
        <v>292</v>
      </c>
      <c r="N38" s="3">
        <v>0.24763250883392224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5.15</v>
      </c>
      <c r="U38" s="2">
        <v>5.15</v>
      </c>
      <c r="V38" s="2">
        <f t="shared" si="0"/>
        <v>0</v>
      </c>
      <c r="W38" s="2">
        <v>0</v>
      </c>
      <c r="X38" s="5">
        <v>1390000</v>
      </c>
      <c r="Y38" s="5">
        <v>96000</v>
      </c>
      <c r="Z38" s="6">
        <v>6.9000000000000006E-2</v>
      </c>
      <c r="AA38" s="5">
        <v>112000</v>
      </c>
      <c r="AB38" s="6">
        <v>8.1000000000000003E-2</v>
      </c>
      <c r="AC38" s="10">
        <v>0.64425332290852233</v>
      </c>
      <c r="AD38" s="10">
        <v>0.62470680218921038</v>
      </c>
      <c r="AE38" s="10">
        <v>3.0339805825242719E-2</v>
      </c>
      <c r="AF38" s="10">
        <v>0.81892091648189214</v>
      </c>
      <c r="AG38" s="10">
        <v>0.79896526237989651</v>
      </c>
      <c r="AH38" s="10">
        <v>2.4368231046931407E-2</v>
      </c>
      <c r="AI38" s="7">
        <v>33417</v>
      </c>
      <c r="AM38" s="3">
        <v>0.14899999999999999</v>
      </c>
      <c r="AN38" s="3">
        <v>0.13400000000000001</v>
      </c>
      <c r="AO38" s="5">
        <v>3450451</v>
      </c>
      <c r="AP38" s="5">
        <v>2562731</v>
      </c>
      <c r="AQ38" s="5">
        <v>259166</v>
      </c>
      <c r="AR38" s="5">
        <v>179294</v>
      </c>
      <c r="AS38" s="5">
        <v>266845</v>
      </c>
      <c r="AT38" s="5">
        <v>49106</v>
      </c>
      <c r="AU38" s="5">
        <v>133309</v>
      </c>
      <c r="AV38" s="5">
        <v>236345</v>
      </c>
      <c r="AW38" s="5">
        <v>656016</v>
      </c>
      <c r="AX38" s="5">
        <v>357068</v>
      </c>
      <c r="AY38" s="5">
        <v>1428832</v>
      </c>
      <c r="AZ38" s="5">
        <v>316276</v>
      </c>
      <c r="BA38" s="5">
        <v>455914</v>
      </c>
      <c r="BB38" s="3">
        <f t="shared" si="3"/>
        <v>0.74272348745135053</v>
      </c>
      <c r="BC38" s="3">
        <f t="shared" si="3"/>
        <v>7.5110760883142516E-2</v>
      </c>
      <c r="BD38" s="3">
        <f t="shared" si="3"/>
        <v>5.1962482585609822E-2</v>
      </c>
      <c r="BE38" s="3">
        <f t="shared" si="2"/>
        <v>7.7336267056103677E-2</v>
      </c>
      <c r="BF38" s="3">
        <f t="shared" si="2"/>
        <v>1.4231762746377212E-2</v>
      </c>
      <c r="BG38" s="3">
        <f t="shared" si="2"/>
        <v>3.8635239277416196E-2</v>
      </c>
      <c r="BH38" s="3">
        <f t="shared" si="2"/>
        <v>6.8496842876481945E-2</v>
      </c>
      <c r="BI38" s="3">
        <f t="shared" si="2"/>
        <v>0.19012471123340108</v>
      </c>
      <c r="BJ38" s="3">
        <f t="shared" si="2"/>
        <v>0.10348444304816964</v>
      </c>
      <c r="BK38" s="3">
        <f t="shared" si="2"/>
        <v>0.41410006981696018</v>
      </c>
      <c r="BL38" s="3">
        <f t="shared" si="2"/>
        <v>9.1662220388001453E-2</v>
      </c>
      <c r="BM38" s="3">
        <f t="shared" si="2"/>
        <v>0.13213171263698573</v>
      </c>
    </row>
    <row r="39" spans="1:65" x14ac:dyDescent="0.2">
      <c r="A39" s="1">
        <v>4</v>
      </c>
      <c r="B39" s="2" t="s">
        <v>22</v>
      </c>
      <c r="C39" s="1">
        <v>9</v>
      </c>
      <c r="D39" s="2" t="s">
        <v>23</v>
      </c>
      <c r="E39" s="2" t="s">
        <v>141</v>
      </c>
      <c r="F39" s="2" t="s">
        <v>142</v>
      </c>
      <c r="G39" s="2" t="s">
        <v>143</v>
      </c>
      <c r="H39" s="2">
        <v>2000</v>
      </c>
      <c r="I39" s="2">
        <v>232.62</v>
      </c>
      <c r="J39" s="3">
        <v>0.47399999999999998</v>
      </c>
      <c r="K39" s="3">
        <v>0.43759912044289001</v>
      </c>
      <c r="L39" s="4">
        <v>25.606006521452951</v>
      </c>
      <c r="M39" s="4">
        <v>460</v>
      </c>
      <c r="N39" s="3">
        <v>0.39010600706713777</v>
      </c>
      <c r="O39" s="2">
        <v>0.05</v>
      </c>
      <c r="P39" s="2">
        <v>0</v>
      </c>
      <c r="Q39" s="2">
        <v>0</v>
      </c>
      <c r="R39" s="2">
        <v>1</v>
      </c>
      <c r="S39" s="2">
        <v>0</v>
      </c>
      <c r="T39" s="2">
        <v>6.5</v>
      </c>
      <c r="U39" s="2">
        <v>6.5</v>
      </c>
      <c r="V39" s="2">
        <f t="shared" si="0"/>
        <v>1</v>
      </c>
      <c r="W39" s="2">
        <v>0</v>
      </c>
      <c r="X39" s="5">
        <v>1474000</v>
      </c>
      <c r="Y39" s="5">
        <v>232000</v>
      </c>
      <c r="Z39" s="6">
        <v>0.157</v>
      </c>
      <c r="AA39" s="5">
        <v>252000</v>
      </c>
      <c r="AB39" s="6">
        <v>0.17100000000000001</v>
      </c>
      <c r="AC39" s="10">
        <v>0.69133435582822089</v>
      </c>
      <c r="AD39" s="10">
        <v>0.65759202453987731</v>
      </c>
      <c r="AE39" s="10">
        <v>4.8252911813643926E-2</v>
      </c>
      <c r="AF39" s="10">
        <v>0.85390260173448962</v>
      </c>
      <c r="AG39" s="10">
        <v>0.82054703135423612</v>
      </c>
      <c r="AH39" s="10">
        <v>3.90625E-2</v>
      </c>
      <c r="AI39" s="7">
        <v>41662</v>
      </c>
      <c r="AM39" s="3">
        <v>0.109</v>
      </c>
      <c r="AN39" s="3">
        <v>0.14899999999999999</v>
      </c>
      <c r="AO39" s="5">
        <v>3421524</v>
      </c>
      <c r="AP39" s="5">
        <v>2872110</v>
      </c>
      <c r="AQ39" s="5">
        <v>54446</v>
      </c>
      <c r="AR39" s="5">
        <v>275321</v>
      </c>
      <c r="AS39" s="5">
        <v>40487</v>
      </c>
      <c r="AT39" s="5">
        <v>109918</v>
      </c>
      <c r="AU39" s="5">
        <v>69242</v>
      </c>
      <c r="AV39" s="5">
        <v>223006</v>
      </c>
      <c r="AW39" s="5">
        <v>623541</v>
      </c>
      <c r="AX39" s="5">
        <v>327885</v>
      </c>
      <c r="AY39" s="5">
        <v>1504456</v>
      </c>
      <c r="AZ39" s="5">
        <v>304418</v>
      </c>
      <c r="BA39" s="5">
        <v>438218</v>
      </c>
      <c r="BB39" s="3">
        <f t="shared" si="3"/>
        <v>0.83942418641517635</v>
      </c>
      <c r="BC39" s="3">
        <f t="shared" si="3"/>
        <v>1.5912792077448529E-2</v>
      </c>
      <c r="BD39" s="3">
        <f t="shared" si="3"/>
        <v>8.046735898973674E-2</v>
      </c>
      <c r="BE39" s="3">
        <f t="shared" si="2"/>
        <v>1.183303112881862E-2</v>
      </c>
      <c r="BF39" s="3">
        <f t="shared" si="2"/>
        <v>3.212545053023156E-2</v>
      </c>
      <c r="BG39" s="3">
        <f t="shared" si="2"/>
        <v>2.0237180858588163E-2</v>
      </c>
      <c r="BH39" s="3">
        <f t="shared" si="2"/>
        <v>6.5177388789323124E-2</v>
      </c>
      <c r="BI39" s="3">
        <f t="shared" si="2"/>
        <v>0.18224072080160769</v>
      </c>
      <c r="BJ39" s="3">
        <f t="shared" si="2"/>
        <v>9.5830103778316328E-2</v>
      </c>
      <c r="BK39" s="3">
        <f t="shared" si="2"/>
        <v>0.43970347716397723</v>
      </c>
      <c r="BL39" s="3">
        <f t="shared" si="2"/>
        <v>8.8971464177951112E-2</v>
      </c>
      <c r="BM39" s="3">
        <f t="shared" si="2"/>
        <v>0.12807684528882451</v>
      </c>
    </row>
    <row r="40" spans="1:65" x14ac:dyDescent="0.2">
      <c r="A40" s="1">
        <v>1</v>
      </c>
      <c r="B40" s="2" t="s">
        <v>41</v>
      </c>
      <c r="C40" s="1">
        <v>2</v>
      </c>
      <c r="D40" s="2" t="s">
        <v>119</v>
      </c>
      <c r="E40" s="2" t="s">
        <v>144</v>
      </c>
      <c r="F40" s="2" t="s">
        <v>145</v>
      </c>
      <c r="G40" s="2" t="s">
        <v>146</v>
      </c>
      <c r="H40" s="2">
        <v>2000</v>
      </c>
      <c r="I40" s="2">
        <v>264.76</v>
      </c>
      <c r="J40" s="3">
        <v>0.53600000000000003</v>
      </c>
      <c r="K40" s="3">
        <v>0.51380108612947994</v>
      </c>
      <c r="L40" s="4">
        <v>58.707777590711544</v>
      </c>
      <c r="M40" s="4">
        <v>421</v>
      </c>
      <c r="N40" s="3">
        <v>0.3570318021201413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5.15</v>
      </c>
      <c r="U40" s="2">
        <v>5.15</v>
      </c>
      <c r="V40" s="2">
        <f t="shared" si="0"/>
        <v>0</v>
      </c>
      <c r="W40" s="2">
        <v>0</v>
      </c>
      <c r="X40" s="5">
        <v>5250000</v>
      </c>
      <c r="Y40" s="5">
        <v>885000</v>
      </c>
      <c r="Z40" s="6">
        <v>0.16900000000000001</v>
      </c>
      <c r="AA40" s="5">
        <v>947000</v>
      </c>
      <c r="AB40" s="6">
        <v>0.18</v>
      </c>
      <c r="AC40" s="10">
        <v>0.64284176533907422</v>
      </c>
      <c r="AD40" s="10">
        <v>0.61593110871905277</v>
      </c>
      <c r="AE40" s="10">
        <v>4.1862022772940391E-2</v>
      </c>
      <c r="AF40" s="10">
        <v>0.84150790433725176</v>
      </c>
      <c r="AG40" s="10">
        <v>0.81414673692744222</v>
      </c>
      <c r="AH40" s="10">
        <v>3.2514450867052021E-2</v>
      </c>
      <c r="AI40" s="7">
        <v>41419</v>
      </c>
      <c r="AM40" s="3">
        <v>8.5999999999999993E-2</v>
      </c>
      <c r="AN40" s="3">
        <v>0.12033333333333333</v>
      </c>
      <c r="AO40" s="5">
        <v>12280548</v>
      </c>
      <c r="AP40" s="5">
        <v>10345866</v>
      </c>
      <c r="AQ40" s="5">
        <v>1211597</v>
      </c>
      <c r="AR40" s="5">
        <v>394065</v>
      </c>
      <c r="AS40" s="5">
        <v>15285</v>
      </c>
      <c r="AT40" s="5">
        <v>225572</v>
      </c>
      <c r="AU40" s="5">
        <v>88163</v>
      </c>
      <c r="AV40" s="5">
        <v>727771</v>
      </c>
      <c r="AW40" s="5">
        <v>2194274</v>
      </c>
      <c r="AX40" s="5">
        <v>1094413</v>
      </c>
      <c r="AY40" s="5">
        <v>5213391</v>
      </c>
      <c r="AZ40" s="5">
        <v>1131573</v>
      </c>
      <c r="BA40" s="5">
        <v>1919126</v>
      </c>
      <c r="BB40" s="3">
        <f t="shared" si="3"/>
        <v>0.84245963616607333</v>
      </c>
      <c r="BC40" s="3">
        <f t="shared" si="3"/>
        <v>9.8659848078440804E-2</v>
      </c>
      <c r="BD40" s="3">
        <f t="shared" si="3"/>
        <v>3.2088551748667891E-2</v>
      </c>
      <c r="BE40" s="3">
        <f t="shared" si="2"/>
        <v>1.2446512973199567E-3</v>
      </c>
      <c r="BF40" s="3">
        <f t="shared" si="2"/>
        <v>1.8368235684596484E-2</v>
      </c>
      <c r="BG40" s="3">
        <f t="shared" si="2"/>
        <v>7.1790770249014948E-3</v>
      </c>
      <c r="BH40" s="3">
        <f t="shared" si="2"/>
        <v>5.9262094818569984E-2</v>
      </c>
      <c r="BI40" s="3">
        <f t="shared" si="2"/>
        <v>0.17867883420186134</v>
      </c>
      <c r="BJ40" s="3">
        <f t="shared" si="2"/>
        <v>8.9117602895245396E-2</v>
      </c>
      <c r="BK40" s="3">
        <f t="shared" si="2"/>
        <v>0.42452429647276324</v>
      </c>
      <c r="BL40" s="3">
        <f t="shared" si="2"/>
        <v>9.214352649409456E-2</v>
      </c>
      <c r="BM40" s="3">
        <f t="shared" si="2"/>
        <v>0.15627364511746544</v>
      </c>
    </row>
    <row r="41" spans="1:65" x14ac:dyDescent="0.2">
      <c r="A41" s="1">
        <v>1</v>
      </c>
      <c r="B41" s="2" t="s">
        <v>41</v>
      </c>
      <c r="C41" s="1">
        <v>1</v>
      </c>
      <c r="D41" s="2" t="s">
        <v>42</v>
      </c>
      <c r="E41" s="2" t="s">
        <v>147</v>
      </c>
      <c r="F41" s="2" t="s">
        <v>148</v>
      </c>
      <c r="G41" s="2" t="s">
        <v>149</v>
      </c>
      <c r="H41" s="2">
        <v>2000</v>
      </c>
      <c r="I41" s="2">
        <v>253.48</v>
      </c>
      <c r="J41" s="3">
        <v>0.55600000000000005</v>
      </c>
      <c r="K41" s="3">
        <v>0.5603153700822</v>
      </c>
      <c r="L41" s="4">
        <v>105.08741781231321</v>
      </c>
      <c r="M41" s="4">
        <v>554</v>
      </c>
      <c r="N41" s="3">
        <v>0.4698233215547703</v>
      </c>
      <c r="O41" s="2">
        <v>0.26</v>
      </c>
      <c r="P41" s="2">
        <v>0</v>
      </c>
      <c r="Q41" s="2">
        <v>0</v>
      </c>
      <c r="R41" s="2">
        <v>1</v>
      </c>
      <c r="S41" s="2">
        <v>0</v>
      </c>
      <c r="T41" s="2">
        <v>5.65</v>
      </c>
      <c r="U41" s="2">
        <v>5.65</v>
      </c>
      <c r="V41" s="2">
        <f t="shared" si="0"/>
        <v>1</v>
      </c>
      <c r="W41" s="2">
        <v>0</v>
      </c>
      <c r="X41" s="5">
        <v>470000</v>
      </c>
      <c r="Y41" s="5">
        <v>84000</v>
      </c>
      <c r="Z41" s="6">
        <v>0.18</v>
      </c>
      <c r="AA41" s="5">
        <v>88000</v>
      </c>
      <c r="AB41" s="6">
        <v>0.187</v>
      </c>
      <c r="AC41" s="10">
        <v>0.67065073041168655</v>
      </c>
      <c r="AD41" s="10">
        <v>0.64276228419654713</v>
      </c>
      <c r="AE41" s="10">
        <v>4.1584158415841586E-2</v>
      </c>
      <c r="AF41" s="10">
        <v>0.85748218527315911</v>
      </c>
      <c r="AG41" s="10">
        <v>0.83135391923990498</v>
      </c>
      <c r="AH41" s="10">
        <v>3.0470914127423823E-2</v>
      </c>
      <c r="AI41" s="7">
        <v>42305</v>
      </c>
      <c r="AM41" s="3">
        <v>0.10199999999999999</v>
      </c>
      <c r="AN41" s="3">
        <v>0.13233333333333333</v>
      </c>
      <c r="AO41" s="5">
        <v>1048259</v>
      </c>
      <c r="AP41" s="5">
        <v>869347</v>
      </c>
      <c r="AQ41" s="5">
        <v>46851</v>
      </c>
      <c r="AR41" s="5">
        <v>90821</v>
      </c>
      <c r="AS41" s="5">
        <v>4501</v>
      </c>
      <c r="AT41" s="5">
        <v>25244</v>
      </c>
      <c r="AU41" s="5">
        <v>11495</v>
      </c>
      <c r="AV41" s="5">
        <v>63895</v>
      </c>
      <c r="AW41" s="5">
        <v>183926</v>
      </c>
      <c r="AX41" s="5">
        <v>106606</v>
      </c>
      <c r="AY41" s="5">
        <v>452470</v>
      </c>
      <c r="AZ41" s="5">
        <v>88974</v>
      </c>
      <c r="BA41" s="5">
        <v>152388</v>
      </c>
      <c r="BB41" s="3">
        <f t="shared" si="3"/>
        <v>0.82932462301778476</v>
      </c>
      <c r="BC41" s="3">
        <f t="shared" si="3"/>
        <v>4.4694107086130433E-2</v>
      </c>
      <c r="BD41" s="3">
        <f t="shared" si="3"/>
        <v>8.6639847594916899E-2</v>
      </c>
      <c r="BE41" s="3">
        <f t="shared" si="2"/>
        <v>4.2937861730736396E-3</v>
      </c>
      <c r="BF41" s="3">
        <f t="shared" si="2"/>
        <v>2.4081834737407454E-2</v>
      </c>
      <c r="BG41" s="3">
        <f t="shared" si="2"/>
        <v>1.0965801390686843E-2</v>
      </c>
      <c r="BH41" s="3">
        <f t="shared" si="2"/>
        <v>6.095344757354814E-2</v>
      </c>
      <c r="BI41" s="3">
        <f t="shared" si="2"/>
        <v>0.17545854602726998</v>
      </c>
      <c r="BJ41" s="3">
        <f t="shared" si="2"/>
        <v>0.10169814902614717</v>
      </c>
      <c r="BK41" s="3">
        <f t="shared" si="2"/>
        <v>0.43163950893815367</v>
      </c>
      <c r="BL41" s="3">
        <f t="shared" si="2"/>
        <v>8.4877878463242379E-2</v>
      </c>
      <c r="BM41" s="3">
        <f t="shared" si="2"/>
        <v>0.14537246997163869</v>
      </c>
    </row>
    <row r="42" spans="1:65" x14ac:dyDescent="0.2">
      <c r="A42" s="1">
        <v>3</v>
      </c>
      <c r="B42" s="2" t="s">
        <v>17</v>
      </c>
      <c r="C42" s="1">
        <v>5</v>
      </c>
      <c r="D42" s="2" t="s">
        <v>46</v>
      </c>
      <c r="E42" s="2" t="s">
        <v>150</v>
      </c>
      <c r="F42" s="2" t="s">
        <v>151</v>
      </c>
      <c r="G42" s="2" t="s">
        <v>152</v>
      </c>
      <c r="H42" s="2">
        <v>2000</v>
      </c>
      <c r="I42" s="2">
        <v>190.18</v>
      </c>
      <c r="J42" s="3">
        <v>0.47899999999999998</v>
      </c>
      <c r="K42" s="3">
        <v>0.37098396769275999</v>
      </c>
      <c r="L42" s="4">
        <v>24.643414476453614</v>
      </c>
      <c r="M42" s="4">
        <v>204</v>
      </c>
      <c r="N42" s="3">
        <v>0.17300353356890458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5.15</v>
      </c>
      <c r="V42" s="2">
        <f t="shared" si="0"/>
        <v>0</v>
      </c>
      <c r="W42" s="2">
        <v>1</v>
      </c>
      <c r="X42" s="5">
        <v>1723000</v>
      </c>
      <c r="Y42" s="5">
        <v>73000</v>
      </c>
      <c r="Z42" s="6">
        <v>4.2000000000000003E-2</v>
      </c>
      <c r="AA42" s="5">
        <v>90000</v>
      </c>
      <c r="AB42" s="6">
        <v>5.1999999999999998E-2</v>
      </c>
      <c r="AC42" s="10">
        <v>0.65468337730870707</v>
      </c>
      <c r="AD42" s="10">
        <v>0.62961741424802109</v>
      </c>
      <c r="AE42" s="10">
        <v>3.8790931989924435E-2</v>
      </c>
      <c r="AF42" s="10">
        <v>0.85663295657346816</v>
      </c>
      <c r="AG42" s="10">
        <v>0.8316478286734087</v>
      </c>
      <c r="AH42" s="10">
        <v>2.8472222222222222E-2</v>
      </c>
      <c r="AI42" s="7">
        <v>37283</v>
      </c>
      <c r="AM42" s="3">
        <v>0.111</v>
      </c>
      <c r="AN42" s="3">
        <v>0.13266666666666668</v>
      </c>
      <c r="AO42" s="5">
        <v>4012023</v>
      </c>
      <c r="AP42" s="5">
        <v>2657882</v>
      </c>
      <c r="AQ42" s="5">
        <v>1180327</v>
      </c>
      <c r="AR42" s="5">
        <v>95088</v>
      </c>
      <c r="AS42" s="5">
        <v>12954</v>
      </c>
      <c r="AT42" s="5">
        <v>37710</v>
      </c>
      <c r="AU42" s="5">
        <v>28062</v>
      </c>
      <c r="AV42" s="5">
        <v>264684</v>
      </c>
      <c r="AW42" s="5">
        <v>744970</v>
      </c>
      <c r="AX42" s="5">
        <v>407852</v>
      </c>
      <c r="AY42" s="5">
        <v>1736291</v>
      </c>
      <c r="AZ42" s="5">
        <v>372917</v>
      </c>
      <c r="BA42" s="5">
        <v>485309</v>
      </c>
      <c r="BB42" s="3">
        <f t="shared" si="3"/>
        <v>0.66247925298533927</v>
      </c>
      <c r="BC42" s="3">
        <f t="shared" si="3"/>
        <v>0.29419746596667068</v>
      </c>
      <c r="BD42" s="3">
        <f t="shared" si="3"/>
        <v>2.3700761436312803E-2</v>
      </c>
      <c r="BE42" s="3">
        <f t="shared" si="2"/>
        <v>3.2287950492806247E-3</v>
      </c>
      <c r="BF42" s="3">
        <f t="shared" si="2"/>
        <v>9.3992482096937127E-3</v>
      </c>
      <c r="BG42" s="3">
        <f t="shared" si="2"/>
        <v>6.9944763527028638E-3</v>
      </c>
      <c r="BH42" s="3">
        <f t="shared" si="2"/>
        <v>6.5972702549312409E-2</v>
      </c>
      <c r="BI42" s="3">
        <f t="shared" si="2"/>
        <v>0.18568437917728786</v>
      </c>
      <c r="BJ42" s="3">
        <f t="shared" si="2"/>
        <v>0.10165744314028111</v>
      </c>
      <c r="BK42" s="3">
        <f t="shared" si="2"/>
        <v>0.43277194572413968</v>
      </c>
      <c r="BL42" s="3">
        <f t="shared" si="2"/>
        <v>9.2949865940449489E-2</v>
      </c>
      <c r="BM42" s="3">
        <f t="shared" si="2"/>
        <v>0.12096366346852946</v>
      </c>
    </row>
    <row r="43" spans="1:65" x14ac:dyDescent="0.2">
      <c r="A43" s="1">
        <v>2</v>
      </c>
      <c r="B43" s="2" t="s">
        <v>65</v>
      </c>
      <c r="C43" s="1">
        <v>4</v>
      </c>
      <c r="D43" s="2" t="s">
        <v>73</v>
      </c>
      <c r="E43" s="2" t="s">
        <v>153</v>
      </c>
      <c r="F43" s="2" t="s">
        <v>154</v>
      </c>
      <c r="G43" s="2" t="s">
        <v>155</v>
      </c>
      <c r="H43" s="2">
        <v>2000</v>
      </c>
      <c r="I43" s="2">
        <v>180.86</v>
      </c>
      <c r="J43" s="3">
        <v>0.45100000000000001</v>
      </c>
      <c r="K43" s="3">
        <v>0.19696253321244001</v>
      </c>
      <c r="L43" s="4">
        <v>28.973857180605101</v>
      </c>
      <c r="M43" s="4">
        <v>430</v>
      </c>
      <c r="N43" s="3">
        <v>0.3646643109540636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5.15</v>
      </c>
      <c r="U43" s="2">
        <v>5.15</v>
      </c>
      <c r="V43" s="2">
        <f t="shared" si="0"/>
        <v>0</v>
      </c>
      <c r="W43" s="2">
        <v>1</v>
      </c>
      <c r="X43" s="5">
        <v>333000</v>
      </c>
      <c r="Y43" s="5">
        <v>19000</v>
      </c>
      <c r="Z43" s="6">
        <v>5.6000000000000001E-2</v>
      </c>
      <c r="AA43" s="5">
        <v>23000</v>
      </c>
      <c r="AB43" s="6">
        <v>6.9000000000000006E-2</v>
      </c>
      <c r="AC43" s="10">
        <v>0.72644927536231885</v>
      </c>
      <c r="AD43" s="10">
        <v>0.71014492753623193</v>
      </c>
      <c r="AE43" s="10">
        <v>2.2443890274314215E-2</v>
      </c>
      <c r="AF43" s="10">
        <v>0.90235690235690236</v>
      </c>
      <c r="AG43" s="10">
        <v>0.88888888888888884</v>
      </c>
      <c r="AH43" s="10">
        <v>1.4925373134328358E-2</v>
      </c>
      <c r="AI43" s="7">
        <v>36146</v>
      </c>
      <c r="AM43" s="3">
        <v>0.107</v>
      </c>
      <c r="AN43" s="3">
        <v>0.11066666666666665</v>
      </c>
      <c r="AO43" s="5">
        <v>754858</v>
      </c>
      <c r="AP43" s="5">
        <v>665372</v>
      </c>
      <c r="AQ43" s="5">
        <v>4766</v>
      </c>
      <c r="AR43" s="5">
        <v>10906</v>
      </c>
      <c r="AS43" s="5">
        <v>61064</v>
      </c>
      <c r="AT43" s="5">
        <v>4594</v>
      </c>
      <c r="AU43" s="5">
        <v>8156</v>
      </c>
      <c r="AV43" s="5">
        <v>51069</v>
      </c>
      <c r="AW43" s="5">
        <v>151575</v>
      </c>
      <c r="AX43" s="5">
        <v>77625</v>
      </c>
      <c r="AY43" s="5">
        <v>304059</v>
      </c>
      <c r="AZ43" s="5">
        <v>62364</v>
      </c>
      <c r="BA43" s="5">
        <v>108166</v>
      </c>
      <c r="BB43" s="3">
        <f t="shared" si="3"/>
        <v>0.88145320046949227</v>
      </c>
      <c r="BC43" s="3">
        <f t="shared" si="3"/>
        <v>6.3137702720246726E-3</v>
      </c>
      <c r="BD43" s="3">
        <f t="shared" si="3"/>
        <v>1.4447750437830691E-2</v>
      </c>
      <c r="BE43" s="3">
        <f t="shared" si="2"/>
        <v>8.0894684828139857E-2</v>
      </c>
      <c r="BF43" s="3">
        <f t="shared" si="2"/>
        <v>6.0859128471845037E-3</v>
      </c>
      <c r="BG43" s="3">
        <f t="shared" si="2"/>
        <v>1.0804681145327996E-2</v>
      </c>
      <c r="BH43" s="3">
        <f t="shared" si="2"/>
        <v>6.765378389048006E-2</v>
      </c>
      <c r="BI43" s="3">
        <f t="shared" si="2"/>
        <v>0.20079935564039858</v>
      </c>
      <c r="BJ43" s="3">
        <f t="shared" si="2"/>
        <v>0.10283391048382609</v>
      </c>
      <c r="BK43" s="3">
        <f t="shared" si="2"/>
        <v>0.40280291127602807</v>
      </c>
      <c r="BL43" s="3">
        <f t="shared" si="2"/>
        <v>8.2616863039141133E-2</v>
      </c>
      <c r="BM43" s="3">
        <f t="shared" si="2"/>
        <v>0.14329317567012603</v>
      </c>
    </row>
    <row r="44" spans="1:65" x14ac:dyDescent="0.2">
      <c r="A44" s="1">
        <v>3</v>
      </c>
      <c r="B44" s="2" t="s">
        <v>17</v>
      </c>
      <c r="C44" s="1">
        <v>6</v>
      </c>
      <c r="D44" s="2" t="s">
        <v>18</v>
      </c>
      <c r="E44" s="2" t="s">
        <v>156</v>
      </c>
      <c r="F44" s="2" t="s">
        <v>157</v>
      </c>
      <c r="G44" s="2" t="s">
        <v>158</v>
      </c>
      <c r="H44" s="2">
        <v>2000</v>
      </c>
      <c r="I44" s="2">
        <v>188.74</v>
      </c>
      <c r="J44" s="3">
        <v>0.45400000000000001</v>
      </c>
      <c r="K44" s="3">
        <v>0.38294352303659002</v>
      </c>
      <c r="L44" s="4">
        <v>47.042964351178298</v>
      </c>
      <c r="M44" s="4">
        <v>185</v>
      </c>
      <c r="N44" s="3">
        <v>0.1568904593639576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5.15</v>
      </c>
      <c r="V44" s="2">
        <f t="shared" si="0"/>
        <v>0</v>
      </c>
      <c r="W44" s="2">
        <v>1</v>
      </c>
      <c r="X44" s="5">
        <v>2411000</v>
      </c>
      <c r="Y44" s="5">
        <v>220000</v>
      </c>
      <c r="Z44" s="6">
        <v>9.0999999999999998E-2</v>
      </c>
      <c r="AA44" s="5">
        <v>249000</v>
      </c>
      <c r="AB44" s="6">
        <v>0.10299999999999999</v>
      </c>
      <c r="AC44" s="10">
        <v>0.6531279178338002</v>
      </c>
      <c r="AD44" s="10">
        <v>0.62745098039215685</v>
      </c>
      <c r="AE44" s="10">
        <v>3.9313795568263046E-2</v>
      </c>
      <c r="AF44" s="10">
        <v>0.81791544579321895</v>
      </c>
      <c r="AG44" s="10">
        <v>0.7936375052323148</v>
      </c>
      <c r="AH44" s="10">
        <v>3.0194472876151485E-2</v>
      </c>
      <c r="AI44" s="7">
        <v>35760</v>
      </c>
      <c r="AM44" s="3">
        <v>0.13500000000000001</v>
      </c>
      <c r="AN44" s="3">
        <v>0.13800000000000001</v>
      </c>
      <c r="AO44" s="5">
        <v>5689427</v>
      </c>
      <c r="AP44" s="5">
        <v>4515408</v>
      </c>
      <c r="AQ44" s="5">
        <v>931274</v>
      </c>
      <c r="AR44" s="5">
        <v>123828</v>
      </c>
      <c r="AS44" s="5">
        <v>14041</v>
      </c>
      <c r="AT44" s="5">
        <v>59203</v>
      </c>
      <c r="AU44" s="5">
        <v>45673</v>
      </c>
      <c r="AV44" s="5">
        <v>374897</v>
      </c>
      <c r="AW44" s="5">
        <v>1023687</v>
      </c>
      <c r="AX44" s="5">
        <v>548802</v>
      </c>
      <c r="AY44" s="5">
        <v>2505421</v>
      </c>
      <c r="AZ44" s="5">
        <v>533273</v>
      </c>
      <c r="BA44" s="5">
        <v>703347</v>
      </c>
      <c r="BB44" s="3">
        <f t="shared" si="3"/>
        <v>0.79364899136591438</v>
      </c>
      <c r="BC44" s="3">
        <f t="shared" si="3"/>
        <v>0.16368502487157319</v>
      </c>
      <c r="BD44" s="3">
        <f t="shared" si="3"/>
        <v>2.1764581916597223E-2</v>
      </c>
      <c r="BE44" s="3">
        <f t="shared" si="2"/>
        <v>2.4679110919254258E-3</v>
      </c>
      <c r="BF44" s="3">
        <f t="shared" si="2"/>
        <v>1.0405793061410226E-2</v>
      </c>
      <c r="BG44" s="3">
        <f t="shared" si="2"/>
        <v>8.027697692579586E-3</v>
      </c>
      <c r="BH44" s="3">
        <f t="shared" si="2"/>
        <v>6.5893630413045107E-2</v>
      </c>
      <c r="BI44" s="3">
        <f t="shared" si="2"/>
        <v>0.17992796111102224</v>
      </c>
      <c r="BJ44" s="3">
        <f t="shared" si="2"/>
        <v>9.6459977428306934E-2</v>
      </c>
      <c r="BK44" s="3">
        <f t="shared" si="2"/>
        <v>0.44036438115824317</v>
      </c>
      <c r="BL44" s="3">
        <f t="shared" si="2"/>
        <v>9.3730528575197467E-2</v>
      </c>
      <c r="BM44" s="3">
        <f t="shared" si="2"/>
        <v>0.12362352131418507</v>
      </c>
    </row>
    <row r="45" spans="1:65" x14ac:dyDescent="0.2">
      <c r="A45" s="1">
        <v>3</v>
      </c>
      <c r="B45" s="2" t="s">
        <v>17</v>
      </c>
      <c r="C45" s="1">
        <v>7</v>
      </c>
      <c r="D45" s="2" t="s">
        <v>31</v>
      </c>
      <c r="E45" s="2" t="s">
        <v>159</v>
      </c>
      <c r="F45" s="2" t="s">
        <v>160</v>
      </c>
      <c r="G45" s="2" t="s">
        <v>161</v>
      </c>
      <c r="H45" s="2">
        <v>2000</v>
      </c>
      <c r="I45" s="2">
        <v>227.11</v>
      </c>
      <c r="J45" s="3">
        <v>0.504</v>
      </c>
      <c r="K45" s="3">
        <v>0.23696587840243</v>
      </c>
      <c r="L45" s="4">
        <v>22.219125713319155</v>
      </c>
      <c r="M45" s="4">
        <v>201</v>
      </c>
      <c r="N45" s="3">
        <v>0.17045936395759717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3.35</v>
      </c>
      <c r="U45" s="2">
        <v>5.15</v>
      </c>
      <c r="V45" s="2">
        <f t="shared" si="0"/>
        <v>0</v>
      </c>
      <c r="W45" s="2">
        <v>1</v>
      </c>
      <c r="X45" s="5">
        <v>8835000</v>
      </c>
      <c r="Y45" s="5">
        <v>538000</v>
      </c>
      <c r="Z45" s="6">
        <v>6.0999999999999999E-2</v>
      </c>
      <c r="AA45" s="5">
        <v>688000</v>
      </c>
      <c r="AB45" s="6">
        <v>7.8E-2</v>
      </c>
      <c r="AC45" s="10">
        <v>0.68232883954533441</v>
      </c>
      <c r="AD45" s="10">
        <v>0.65338355802273329</v>
      </c>
      <c r="AE45" s="10">
        <v>4.2324455205811136E-2</v>
      </c>
      <c r="AF45" s="10">
        <v>0.83344678919900161</v>
      </c>
      <c r="AG45" s="10">
        <v>0.80814613115498068</v>
      </c>
      <c r="AH45" s="10">
        <v>3.02205281786006E-2</v>
      </c>
      <c r="AI45" s="7">
        <v>39090</v>
      </c>
      <c r="AM45" s="3">
        <v>0.155</v>
      </c>
      <c r="AN45" s="3">
        <v>0.17600000000000002</v>
      </c>
      <c r="AO45" s="5">
        <v>20851028</v>
      </c>
      <c r="AP45" s="5">
        <v>10986225</v>
      </c>
      <c r="AQ45" s="5">
        <v>2378426</v>
      </c>
      <c r="AR45" s="5">
        <v>6669633</v>
      </c>
      <c r="AS45" s="5">
        <v>70405</v>
      </c>
      <c r="AT45" s="5">
        <v>578754</v>
      </c>
      <c r="AU45" s="5">
        <v>167585</v>
      </c>
      <c r="AV45" s="5">
        <v>1624636</v>
      </c>
      <c r="AW45" s="5">
        <v>4262172</v>
      </c>
      <c r="AX45" s="5">
        <v>2198897</v>
      </c>
      <c r="AY45" s="5">
        <v>9095383</v>
      </c>
      <c r="AZ45" s="5">
        <v>1597983</v>
      </c>
      <c r="BA45" s="5">
        <v>2071957</v>
      </c>
      <c r="BB45" s="3">
        <f t="shared" si="3"/>
        <v>0.52689128804584595</v>
      </c>
      <c r="BC45" s="3">
        <f t="shared" si="3"/>
        <v>0.11406756539773483</v>
      </c>
      <c r="BD45" s="3">
        <f t="shared" si="3"/>
        <v>0.31987070373700521</v>
      </c>
      <c r="BE45" s="3">
        <f t="shared" si="2"/>
        <v>3.3765721287219029E-3</v>
      </c>
      <c r="BF45" s="3">
        <f t="shared" si="2"/>
        <v>2.775661708381956E-2</v>
      </c>
      <c r="BG45" s="3">
        <f t="shared" si="2"/>
        <v>8.0372536068725239E-3</v>
      </c>
      <c r="BH45" s="3">
        <f t="shared" si="2"/>
        <v>7.7916350215442617E-2</v>
      </c>
      <c r="BI45" s="3">
        <f t="shared" si="2"/>
        <v>0.2044106410484893</v>
      </c>
      <c r="BJ45" s="3">
        <f t="shared" si="2"/>
        <v>0.10545748631674179</v>
      </c>
      <c r="BK45" s="3">
        <f t="shared" si="2"/>
        <v>0.43620789344295158</v>
      </c>
      <c r="BL45" s="3">
        <f t="shared" si="2"/>
        <v>7.6638091896476274E-2</v>
      </c>
      <c r="BM45" s="3">
        <f t="shared" si="2"/>
        <v>9.9369537079898415E-2</v>
      </c>
    </row>
    <row r="46" spans="1:65" x14ac:dyDescent="0.2">
      <c r="A46" s="1">
        <v>4</v>
      </c>
      <c r="B46" s="2" t="s">
        <v>22</v>
      </c>
      <c r="C46" s="1">
        <v>8</v>
      </c>
      <c r="D46" s="2" t="s">
        <v>27</v>
      </c>
      <c r="E46" s="2" t="s">
        <v>162</v>
      </c>
      <c r="F46" s="2" t="s">
        <v>163</v>
      </c>
      <c r="G46" s="2" t="s">
        <v>164</v>
      </c>
      <c r="H46" s="2">
        <v>2000</v>
      </c>
      <c r="I46" s="2">
        <v>213.89</v>
      </c>
      <c r="J46" s="3">
        <v>0.48199999999999998</v>
      </c>
      <c r="K46" s="3">
        <v>0.27608623178483999</v>
      </c>
      <c r="L46" s="4">
        <v>35.68952415536905</v>
      </c>
      <c r="M46" s="4">
        <v>451</v>
      </c>
      <c r="N46" s="3">
        <v>0.38247349823321553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5.15</v>
      </c>
      <c r="U46" s="2">
        <v>5.15</v>
      </c>
      <c r="V46" s="2">
        <f t="shared" si="0"/>
        <v>0</v>
      </c>
      <c r="W46" s="2">
        <v>1</v>
      </c>
      <c r="X46" s="5">
        <v>973000</v>
      </c>
      <c r="Y46" s="5">
        <v>72000</v>
      </c>
      <c r="Z46" s="6">
        <v>7.3999999999999996E-2</v>
      </c>
      <c r="AA46" s="5">
        <v>90000</v>
      </c>
      <c r="AB46" s="6">
        <v>9.1999999999999998E-2</v>
      </c>
      <c r="AC46" s="10">
        <v>0.72298624754420437</v>
      </c>
      <c r="AD46" s="10">
        <v>0.6994106090373281</v>
      </c>
      <c r="AE46" s="10">
        <v>3.2608695652173912E-2</v>
      </c>
      <c r="AF46" s="10">
        <v>0.84436701509872236</v>
      </c>
      <c r="AG46" s="10">
        <v>0.82229965156794427</v>
      </c>
      <c r="AH46" s="10">
        <v>2.4759284731774415E-2</v>
      </c>
      <c r="AI46" s="7">
        <v>45934</v>
      </c>
      <c r="AM46" s="3">
        <v>7.5999999999999998E-2</v>
      </c>
      <c r="AN46" s="3">
        <v>9.6999999999999989E-2</v>
      </c>
      <c r="AO46" s="5">
        <v>2233183</v>
      </c>
      <c r="AP46" s="5">
        <v>1910519</v>
      </c>
      <c r="AQ46" s="5">
        <v>16578</v>
      </c>
      <c r="AR46" s="5">
        <v>201558</v>
      </c>
      <c r="AS46" s="5">
        <v>26891</v>
      </c>
      <c r="AT46" s="5">
        <v>52761</v>
      </c>
      <c r="AU46" s="5">
        <v>24876</v>
      </c>
      <c r="AV46" s="5">
        <v>209382</v>
      </c>
      <c r="AW46" s="5">
        <v>509329</v>
      </c>
      <c r="AX46" s="5">
        <v>317430</v>
      </c>
      <c r="AY46" s="5">
        <v>864315</v>
      </c>
      <c r="AZ46" s="5">
        <v>142507</v>
      </c>
      <c r="BA46" s="5">
        <v>190220</v>
      </c>
      <c r="BB46" s="3">
        <f t="shared" si="3"/>
        <v>0.85551385623121801</v>
      </c>
      <c r="BC46" s="3">
        <f t="shared" si="3"/>
        <v>7.4234847748706669E-3</v>
      </c>
      <c r="BD46" s="3">
        <f t="shared" si="3"/>
        <v>9.025592618249377E-2</v>
      </c>
      <c r="BE46" s="3">
        <f t="shared" si="2"/>
        <v>1.2041556827183442E-2</v>
      </c>
      <c r="BF46" s="3">
        <f t="shared" si="2"/>
        <v>2.3625918699900546E-2</v>
      </c>
      <c r="BG46" s="3">
        <f t="shared" si="2"/>
        <v>1.1139257284333617E-2</v>
      </c>
      <c r="BH46" s="3">
        <f t="shared" si="2"/>
        <v>9.3759445598502231E-2</v>
      </c>
      <c r="BI46" s="3">
        <f t="shared" si="2"/>
        <v>0.22807311357824236</v>
      </c>
      <c r="BJ46" s="3">
        <f t="shared" si="2"/>
        <v>0.14214240391405453</v>
      </c>
      <c r="BK46" s="3">
        <f t="shared" si="2"/>
        <v>0.38703276892220656</v>
      </c>
      <c r="BL46" s="3">
        <f t="shared" si="2"/>
        <v>6.3813399976625287E-2</v>
      </c>
      <c r="BM46" s="3">
        <f t="shared" si="2"/>
        <v>8.5178868010369058E-2</v>
      </c>
    </row>
    <row r="47" spans="1:65" x14ac:dyDescent="0.2">
      <c r="A47" s="1">
        <v>1</v>
      </c>
      <c r="B47" s="2" t="s">
        <v>41</v>
      </c>
      <c r="C47" s="1">
        <v>1</v>
      </c>
      <c r="D47" s="2" t="s">
        <v>42</v>
      </c>
      <c r="E47" s="2" t="s">
        <v>165</v>
      </c>
      <c r="F47" s="2" t="s">
        <v>166</v>
      </c>
      <c r="G47" s="2" t="s">
        <v>167</v>
      </c>
      <c r="H47" s="2">
        <v>2000</v>
      </c>
      <c r="I47" s="2">
        <v>215.55</v>
      </c>
      <c r="J47" s="3">
        <v>0.51</v>
      </c>
      <c r="K47" s="3">
        <v>0.51010862789092004</v>
      </c>
      <c r="L47" s="4">
        <v>65.698096502877391</v>
      </c>
      <c r="M47" s="4">
        <v>622</v>
      </c>
      <c r="N47" s="3">
        <v>0.52749116607773849</v>
      </c>
      <c r="O47" s="2">
        <v>0.32</v>
      </c>
      <c r="P47" s="2">
        <v>0</v>
      </c>
      <c r="Q47" s="2">
        <v>0</v>
      </c>
      <c r="R47" s="2">
        <v>1</v>
      </c>
      <c r="S47" s="2">
        <v>1</v>
      </c>
      <c r="T47" s="2">
        <v>5.75</v>
      </c>
      <c r="U47" s="2">
        <v>5.75</v>
      </c>
      <c r="V47" s="2">
        <f t="shared" si="0"/>
        <v>1</v>
      </c>
      <c r="W47" s="2">
        <v>0</v>
      </c>
      <c r="X47" s="5">
        <v>272000</v>
      </c>
      <c r="Y47" s="5">
        <v>28000</v>
      </c>
      <c r="Z47" s="6">
        <v>0.104</v>
      </c>
      <c r="AA47" s="5">
        <v>34000</v>
      </c>
      <c r="AB47" s="6">
        <v>0.126</v>
      </c>
      <c r="AC47" s="10">
        <v>0.70488322717622076</v>
      </c>
      <c r="AD47" s="10">
        <v>0.68365180467091291</v>
      </c>
      <c r="AE47" s="10">
        <v>3.0120481927710843E-2</v>
      </c>
      <c r="AF47" s="10">
        <v>0.86891385767790263</v>
      </c>
      <c r="AG47" s="10">
        <v>0.85018726591760296</v>
      </c>
      <c r="AH47" s="10">
        <v>2.5862068965517241E-2</v>
      </c>
      <c r="AI47" s="7">
        <v>40537</v>
      </c>
      <c r="AM47" s="3">
        <v>0.1</v>
      </c>
      <c r="AN47" s="3">
        <v>0.10666666666666667</v>
      </c>
      <c r="AO47" s="5">
        <v>608613</v>
      </c>
      <c r="AP47" s="5">
        <v>586384</v>
      </c>
      <c r="AQ47" s="5">
        <v>3027</v>
      </c>
      <c r="AR47" s="5">
        <v>5506</v>
      </c>
      <c r="AS47" s="5">
        <v>2366</v>
      </c>
      <c r="AT47" s="5">
        <v>5418</v>
      </c>
      <c r="AU47" s="5">
        <v>5912</v>
      </c>
      <c r="AV47" s="5">
        <v>33979</v>
      </c>
      <c r="AW47" s="5">
        <v>113485</v>
      </c>
      <c r="AX47" s="5">
        <v>56575</v>
      </c>
      <c r="AY47" s="5">
        <v>270201</v>
      </c>
      <c r="AZ47" s="5">
        <v>56883</v>
      </c>
      <c r="BA47" s="5">
        <v>77490</v>
      </c>
      <c r="BB47" s="3">
        <f t="shared" si="3"/>
        <v>0.96347596912980826</v>
      </c>
      <c r="BC47" s="3">
        <f t="shared" si="3"/>
        <v>4.9736039157888511E-3</v>
      </c>
      <c r="BD47" s="3">
        <f t="shared" si="3"/>
        <v>9.0467998547517064E-3</v>
      </c>
      <c r="BE47" s="3">
        <f t="shared" si="2"/>
        <v>3.8875278707487353E-3</v>
      </c>
      <c r="BF47" s="3">
        <f t="shared" si="2"/>
        <v>8.9022087927796475E-3</v>
      </c>
      <c r="BG47" s="3">
        <f t="shared" si="2"/>
        <v>9.71389043612279E-3</v>
      </c>
      <c r="BH47" s="3">
        <f t="shared" si="2"/>
        <v>5.5830223803960806E-2</v>
      </c>
      <c r="BI47" s="3">
        <f t="shared" si="2"/>
        <v>0.18646496213521566</v>
      </c>
      <c r="BJ47" s="3">
        <f t="shared" si="2"/>
        <v>9.2957265125786004E-2</v>
      </c>
      <c r="BK47" s="3">
        <f t="shared" si="2"/>
        <v>0.44396192654445438</v>
      </c>
      <c r="BL47" s="3">
        <f t="shared" si="2"/>
        <v>9.3463333842688207E-2</v>
      </c>
      <c r="BM47" s="3">
        <f t="shared" si="2"/>
        <v>0.12732228854789496</v>
      </c>
    </row>
    <row r="48" spans="1:65" x14ac:dyDescent="0.2">
      <c r="A48" s="1">
        <v>3</v>
      </c>
      <c r="B48" s="2" t="s">
        <v>17</v>
      </c>
      <c r="C48" s="1">
        <v>5</v>
      </c>
      <c r="D48" s="2" t="s">
        <v>46</v>
      </c>
      <c r="E48" s="2" t="s">
        <v>168</v>
      </c>
      <c r="F48" s="2" t="s">
        <v>169</v>
      </c>
      <c r="G48" s="2" t="s">
        <v>170</v>
      </c>
      <c r="H48" s="2">
        <v>2000</v>
      </c>
      <c r="I48" s="2">
        <v>203.88</v>
      </c>
      <c r="J48" s="3">
        <v>0.45800000000000002</v>
      </c>
      <c r="K48" s="3">
        <v>0.27144093890693999</v>
      </c>
      <c r="L48" s="4">
        <v>36.963512660882373</v>
      </c>
      <c r="M48" s="4">
        <v>354</v>
      </c>
      <c r="N48" s="3">
        <v>0.30021201413427562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5.15</v>
      </c>
      <c r="U48" s="2">
        <v>5.15</v>
      </c>
      <c r="V48" s="2">
        <f t="shared" si="0"/>
        <v>0</v>
      </c>
      <c r="W48" s="2">
        <v>1</v>
      </c>
      <c r="X48" s="5">
        <v>3200000</v>
      </c>
      <c r="Y48" s="5">
        <v>186000</v>
      </c>
      <c r="Z48" s="6">
        <v>5.8000000000000003E-2</v>
      </c>
      <c r="AA48" s="5">
        <v>235000</v>
      </c>
      <c r="AB48" s="6">
        <v>7.3999999999999996E-2</v>
      </c>
      <c r="AC48" s="10">
        <v>0.68126061521041703</v>
      </c>
      <c r="AD48" s="10">
        <v>0.66616342706170972</v>
      </c>
      <c r="AE48" s="10">
        <v>2.2160664819944598E-2</v>
      </c>
      <c r="AF48" s="10">
        <v>0.86039700618288317</v>
      </c>
      <c r="AG48" s="10">
        <v>0.84575333550276599</v>
      </c>
      <c r="AH48" s="10">
        <v>1.7019667170953101E-2</v>
      </c>
      <c r="AI48" s="7">
        <v>46789</v>
      </c>
      <c r="AM48" s="3">
        <v>8.3000000000000004E-2</v>
      </c>
      <c r="AN48" s="3">
        <v>0.11466666666666668</v>
      </c>
      <c r="AO48" s="5">
        <v>7079057</v>
      </c>
      <c r="AP48" s="5">
        <v>4988217</v>
      </c>
      <c r="AQ48" s="5">
        <v>1385223</v>
      </c>
      <c r="AR48" s="5">
        <v>329573</v>
      </c>
      <c r="AS48" s="5">
        <v>18957</v>
      </c>
      <c r="AT48" s="5">
        <v>268223</v>
      </c>
      <c r="AU48" s="5">
        <v>88864</v>
      </c>
      <c r="AV48" s="5">
        <v>462071</v>
      </c>
      <c r="AW48" s="5">
        <v>1276424</v>
      </c>
      <c r="AX48" s="5">
        <v>679451</v>
      </c>
      <c r="AY48" s="5">
        <v>3237143</v>
      </c>
      <c r="AZ48" s="5">
        <v>631616</v>
      </c>
      <c r="BA48" s="5">
        <v>792352</v>
      </c>
      <c r="BB48" s="3">
        <f t="shared" si="3"/>
        <v>0.70464427677302222</v>
      </c>
      <c r="BC48" s="3">
        <f t="shared" si="3"/>
        <v>0.19567902900061407</v>
      </c>
      <c r="BD48" s="3">
        <f t="shared" si="3"/>
        <v>4.6556059655968304E-2</v>
      </c>
      <c r="BE48" s="3">
        <f t="shared" si="2"/>
        <v>2.6778990478534075E-3</v>
      </c>
      <c r="BF48" s="3">
        <f t="shared" si="2"/>
        <v>3.7889651121611252E-2</v>
      </c>
      <c r="BG48" s="3">
        <f t="shared" si="2"/>
        <v>1.2553084400930802E-2</v>
      </c>
      <c r="BH48" s="3">
        <f t="shared" si="2"/>
        <v>6.5272959378629106E-2</v>
      </c>
      <c r="BI48" s="3">
        <f t="shared" si="2"/>
        <v>0.18030989155759022</v>
      </c>
      <c r="BJ48" s="3">
        <f t="shared" si="2"/>
        <v>9.5980439202566104E-2</v>
      </c>
      <c r="BK48" s="3">
        <f t="shared" si="2"/>
        <v>0.45728449424831585</v>
      </c>
      <c r="BL48" s="3">
        <f t="shared" si="2"/>
        <v>8.9223183257318026E-2</v>
      </c>
      <c r="BM48" s="3">
        <f t="shared" si="2"/>
        <v>0.11192903235558069</v>
      </c>
    </row>
    <row r="49" spans="1:65" x14ac:dyDescent="0.2">
      <c r="A49" s="1">
        <v>4</v>
      </c>
      <c r="B49" s="2" t="s">
        <v>22</v>
      </c>
      <c r="C49" s="1">
        <v>9</v>
      </c>
      <c r="D49" s="2" t="s">
        <v>23</v>
      </c>
      <c r="E49" s="2" t="s">
        <v>171</v>
      </c>
      <c r="F49" s="2" t="s">
        <v>172</v>
      </c>
      <c r="G49" s="2" t="s">
        <v>173</v>
      </c>
      <c r="H49" s="2">
        <v>2000</v>
      </c>
      <c r="I49" s="2">
        <v>280.94</v>
      </c>
      <c r="J49" s="3">
        <v>0.51900000000000002</v>
      </c>
      <c r="K49" s="3">
        <v>0.44711973985973003</v>
      </c>
      <c r="L49" s="4">
        <v>67.079672817999452</v>
      </c>
      <c r="M49" s="4">
        <v>546</v>
      </c>
      <c r="N49" s="3">
        <v>0.46303886925795051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6.5</v>
      </c>
      <c r="U49" s="2">
        <v>6.5</v>
      </c>
      <c r="V49" s="2">
        <f t="shared" si="0"/>
        <v>1</v>
      </c>
      <c r="W49" s="2">
        <v>0</v>
      </c>
      <c r="X49" s="5">
        <v>2581000</v>
      </c>
      <c r="Y49" s="5">
        <v>462000</v>
      </c>
      <c r="Z49" s="6">
        <v>0.17899999999999999</v>
      </c>
      <c r="AA49" s="5">
        <v>510000</v>
      </c>
      <c r="AB49" s="6">
        <v>0.19800000000000001</v>
      </c>
      <c r="AC49" s="10">
        <v>0.68673883626522325</v>
      </c>
      <c r="AD49" s="10">
        <v>0.65133062697338751</v>
      </c>
      <c r="AE49" s="10">
        <v>5.1888341543513961E-2</v>
      </c>
      <c r="AF49" s="10">
        <v>0.84454939000393547</v>
      </c>
      <c r="AG49" s="10">
        <v>0.81503345139708772</v>
      </c>
      <c r="AH49" s="10">
        <v>3.5414725069897485E-2</v>
      </c>
      <c r="AI49" s="7">
        <v>44846</v>
      </c>
      <c r="AM49" s="3">
        <v>0.10800000000000001</v>
      </c>
      <c r="AN49" s="3">
        <v>0.11899999999999999</v>
      </c>
      <c r="AO49" s="5">
        <v>5894281</v>
      </c>
      <c r="AP49" s="5">
        <v>4679980</v>
      </c>
      <c r="AQ49" s="5">
        <v>189279</v>
      </c>
      <c r="AR49" s="5">
        <v>441511</v>
      </c>
      <c r="AS49" s="5">
        <v>86359</v>
      </c>
      <c r="AT49" s="5">
        <v>348829</v>
      </c>
      <c r="AU49" s="5">
        <v>148323</v>
      </c>
      <c r="AV49" s="5">
        <v>394315</v>
      </c>
      <c r="AW49" s="5">
        <v>1119553</v>
      </c>
      <c r="AX49" s="5">
        <v>559354</v>
      </c>
      <c r="AY49" s="5">
        <v>2662248</v>
      </c>
      <c r="AZ49" s="5">
        <v>496613</v>
      </c>
      <c r="BA49" s="5">
        <v>662198</v>
      </c>
      <c r="BB49" s="3">
        <f t="shared" si="3"/>
        <v>0.79398657783705939</v>
      </c>
      <c r="BC49" s="3">
        <f t="shared" si="3"/>
        <v>3.2112313613823294E-2</v>
      </c>
      <c r="BD49" s="3">
        <f t="shared" si="3"/>
        <v>7.4904979928849674E-2</v>
      </c>
      <c r="BE49" s="3">
        <f t="shared" si="2"/>
        <v>1.4651320491846248E-2</v>
      </c>
      <c r="BF49" s="3">
        <f t="shared" si="2"/>
        <v>5.9180924696328525E-2</v>
      </c>
      <c r="BG49" s="3">
        <f t="shared" si="2"/>
        <v>2.5163883432092905E-2</v>
      </c>
      <c r="BH49" s="3">
        <f t="shared" si="2"/>
        <v>6.68978964525105E-2</v>
      </c>
      <c r="BI49" s="3">
        <f t="shared" si="2"/>
        <v>0.18993885768255706</v>
      </c>
      <c r="BJ49" s="3">
        <f t="shared" si="2"/>
        <v>9.4897749191122718E-2</v>
      </c>
      <c r="BK49" s="3">
        <f t="shared" si="2"/>
        <v>0.45166628465795911</v>
      </c>
      <c r="BL49" s="3">
        <f t="shared" si="2"/>
        <v>8.4253363556980057E-2</v>
      </c>
      <c r="BM49" s="3">
        <f t="shared" si="2"/>
        <v>0.11234584845887055</v>
      </c>
    </row>
    <row r="50" spans="1:65" x14ac:dyDescent="0.2">
      <c r="A50" s="1">
        <v>3</v>
      </c>
      <c r="B50" s="2" t="s">
        <v>17</v>
      </c>
      <c r="C50" s="1">
        <v>5</v>
      </c>
      <c r="D50" s="2" t="s">
        <v>46</v>
      </c>
      <c r="E50" s="2" t="s">
        <v>174</v>
      </c>
      <c r="F50" s="2" t="s">
        <v>175</v>
      </c>
      <c r="G50" s="2" t="s">
        <v>176</v>
      </c>
      <c r="H50" s="2">
        <v>2000</v>
      </c>
      <c r="I50" s="2">
        <v>197.53</v>
      </c>
      <c r="J50" s="3">
        <v>0.41699999999999998</v>
      </c>
      <c r="K50" s="3">
        <v>0.31523877984262999</v>
      </c>
      <c r="L50" s="4">
        <v>27.660039432237394</v>
      </c>
      <c r="M50" s="4">
        <v>328</v>
      </c>
      <c r="N50" s="3">
        <v>0.27816254416961128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5.15</v>
      </c>
      <c r="U50" s="2">
        <v>5.15</v>
      </c>
      <c r="V50" s="2">
        <f t="shared" si="0"/>
        <v>0</v>
      </c>
      <c r="W50" s="2">
        <v>0</v>
      </c>
      <c r="X50" s="5">
        <v>701000</v>
      </c>
      <c r="Y50" s="5">
        <v>100000</v>
      </c>
      <c r="Z50" s="6">
        <v>0.14299999999999999</v>
      </c>
      <c r="AA50" s="5">
        <v>109000</v>
      </c>
      <c r="AB50" s="6">
        <v>0.156</v>
      </c>
      <c r="AC50" s="10">
        <v>0.5709342560553633</v>
      </c>
      <c r="AD50" s="10">
        <v>0.53910034602076129</v>
      </c>
      <c r="AE50" s="10">
        <v>5.5757575757575756E-2</v>
      </c>
      <c r="AF50" s="10">
        <v>0.77600000000000002</v>
      </c>
      <c r="AG50" s="10">
        <v>0.7426666666666667</v>
      </c>
      <c r="AH50" s="10">
        <v>4.29553264604811E-2</v>
      </c>
      <c r="AI50" s="7">
        <v>30187</v>
      </c>
      <c r="AM50" s="3">
        <v>0.14699999999999999</v>
      </c>
      <c r="AN50" s="3">
        <v>0.14600000000000002</v>
      </c>
      <c r="AO50" s="5">
        <v>1808193</v>
      </c>
      <c r="AP50" s="5">
        <v>1711933</v>
      </c>
      <c r="AQ50" s="5">
        <v>57254</v>
      </c>
      <c r="AR50" s="5">
        <v>12273</v>
      </c>
      <c r="AS50" s="5">
        <v>3498</v>
      </c>
      <c r="AT50" s="5">
        <v>9882</v>
      </c>
      <c r="AU50" s="5">
        <v>13353</v>
      </c>
      <c r="AV50" s="5">
        <v>101797</v>
      </c>
      <c r="AW50" s="5">
        <v>300579</v>
      </c>
      <c r="AX50" s="5">
        <v>172412</v>
      </c>
      <c r="AY50" s="5">
        <v>771757</v>
      </c>
      <c r="AZ50" s="5">
        <v>184789</v>
      </c>
      <c r="BA50" s="5">
        <v>276859</v>
      </c>
      <c r="BB50" s="3">
        <f t="shared" si="3"/>
        <v>0.94676453232591873</v>
      </c>
      <c r="BC50" s="3">
        <f t="shared" si="3"/>
        <v>3.166365537307135E-2</v>
      </c>
      <c r="BD50" s="3">
        <f t="shared" si="3"/>
        <v>6.7874391726989317E-3</v>
      </c>
      <c r="BE50" s="3">
        <f t="shared" si="2"/>
        <v>1.9345280066895513E-3</v>
      </c>
      <c r="BF50" s="3">
        <f t="shared" si="2"/>
        <v>5.4651245746444102E-3</v>
      </c>
      <c r="BG50" s="3">
        <f t="shared" si="2"/>
        <v>7.3847205469770097E-3</v>
      </c>
      <c r="BH50" s="3">
        <f t="shared" si="2"/>
        <v>5.6297640793875434E-2</v>
      </c>
      <c r="BI50" s="3">
        <f t="shared" si="2"/>
        <v>0.16623170203623175</v>
      </c>
      <c r="BJ50" s="3">
        <f t="shared" si="2"/>
        <v>9.5350441020399926E-2</v>
      </c>
      <c r="BK50" s="3">
        <f t="shared" si="2"/>
        <v>0.42681118663770956</v>
      </c>
      <c r="BL50" s="3">
        <f t="shared" si="2"/>
        <v>0.10219539617728859</v>
      </c>
      <c r="BM50" s="3">
        <f t="shared" si="2"/>
        <v>0.15311363333449471</v>
      </c>
    </row>
    <row r="51" spans="1:65" x14ac:dyDescent="0.2">
      <c r="A51" s="1">
        <v>2</v>
      </c>
      <c r="B51" s="2" t="s">
        <v>65</v>
      </c>
      <c r="C51" s="1">
        <v>3</v>
      </c>
      <c r="D51" s="2" t="s">
        <v>66</v>
      </c>
      <c r="E51" s="2" t="s">
        <v>177</v>
      </c>
      <c r="F51" s="2" t="s">
        <v>178</v>
      </c>
      <c r="G51" s="2" t="s">
        <v>179</v>
      </c>
      <c r="H51" s="2">
        <v>2000</v>
      </c>
      <c r="I51" s="2">
        <v>233.11</v>
      </c>
      <c r="J51" s="3">
        <v>0.47899999999999998</v>
      </c>
      <c r="K51" s="3">
        <v>0.52601543142192997</v>
      </c>
      <c r="L51" s="4">
        <v>26.691279161257331</v>
      </c>
      <c r="M51" s="4">
        <v>673</v>
      </c>
      <c r="N51" s="3">
        <v>0.57074204946996465</v>
      </c>
      <c r="O51" s="2">
        <v>0.04</v>
      </c>
      <c r="P51" s="2">
        <v>0.14000000000000001</v>
      </c>
      <c r="Q51" s="2">
        <v>0.43</v>
      </c>
      <c r="R51" s="2">
        <v>1</v>
      </c>
      <c r="S51" s="2">
        <v>1</v>
      </c>
      <c r="T51" s="2">
        <v>5.15</v>
      </c>
      <c r="U51" s="2">
        <v>5.15</v>
      </c>
      <c r="V51" s="2">
        <f t="shared" si="0"/>
        <v>0</v>
      </c>
      <c r="W51" s="2">
        <v>0</v>
      </c>
      <c r="X51" s="5">
        <v>2562000</v>
      </c>
      <c r="Y51" s="5">
        <v>456000</v>
      </c>
      <c r="Z51" s="6">
        <v>0.17799999999999999</v>
      </c>
      <c r="AA51" s="5">
        <v>485000</v>
      </c>
      <c r="AB51" s="6">
        <v>0.189</v>
      </c>
      <c r="AC51" s="10">
        <v>0.72810716943686427</v>
      </c>
      <c r="AD51" s="10">
        <v>0.70230711982138427</v>
      </c>
      <c r="AE51" s="10">
        <v>3.5434412265758095E-2</v>
      </c>
      <c r="AF51" s="10">
        <v>0.89427697684578422</v>
      </c>
      <c r="AG51" s="10">
        <v>0.86762778505897775</v>
      </c>
      <c r="AH51" s="10">
        <v>2.9311187103077674E-2</v>
      </c>
      <c r="AI51" s="7">
        <v>44503</v>
      </c>
      <c r="AM51" s="3">
        <v>9.3000000000000013E-2</v>
      </c>
      <c r="AN51" s="3">
        <v>8.8333333333333333E-2</v>
      </c>
      <c r="AO51" s="5">
        <v>5363757</v>
      </c>
      <c r="AP51" s="5">
        <v>4688598</v>
      </c>
      <c r="AQ51" s="5">
        <v>301760</v>
      </c>
      <c r="AR51" s="5">
        <v>192922</v>
      </c>
      <c r="AS51" s="5">
        <v>44219</v>
      </c>
      <c r="AT51" s="5">
        <v>91304</v>
      </c>
      <c r="AU51" s="5">
        <v>44954</v>
      </c>
      <c r="AV51" s="5">
        <v>342341</v>
      </c>
      <c r="AW51" s="5">
        <v>1026409</v>
      </c>
      <c r="AX51" s="5">
        <v>520631</v>
      </c>
      <c r="AY51" s="5">
        <v>2313985</v>
      </c>
      <c r="AZ51" s="5">
        <v>457760</v>
      </c>
      <c r="BA51" s="5">
        <v>702631</v>
      </c>
      <c r="BB51" s="3">
        <f t="shared" si="3"/>
        <v>0.87412572940944189</v>
      </c>
      <c r="BC51" s="3">
        <f t="shared" si="3"/>
        <v>5.6259073630665971E-2</v>
      </c>
      <c r="BD51" s="3">
        <f t="shared" si="3"/>
        <v>3.5967699506148393E-2</v>
      </c>
      <c r="BE51" s="3">
        <f t="shared" si="2"/>
        <v>8.2440349180620976E-3</v>
      </c>
      <c r="BF51" s="3">
        <f t="shared" si="2"/>
        <v>1.7022396801346519E-2</v>
      </c>
      <c r="BG51" s="3">
        <f t="shared" si="2"/>
        <v>8.3810657343350945E-3</v>
      </c>
      <c r="BH51" s="3">
        <f t="shared" ref="BH51:BM82" si="4">+AV51/$AO51</f>
        <v>6.3824852617297909E-2</v>
      </c>
      <c r="BI51" s="3">
        <f t="shared" si="4"/>
        <v>0.19136008585027248</v>
      </c>
      <c r="BJ51" s="3">
        <f t="shared" si="4"/>
        <v>9.7064613478947681E-2</v>
      </c>
      <c r="BK51" s="3">
        <f t="shared" si="4"/>
        <v>0.43141122910676227</v>
      </c>
      <c r="BL51" s="3">
        <f t="shared" si="4"/>
        <v>8.53431652477918E-2</v>
      </c>
      <c r="BM51" s="3">
        <f t="shared" si="4"/>
        <v>0.13099605369892783</v>
      </c>
    </row>
    <row r="52" spans="1:65" x14ac:dyDescent="0.2">
      <c r="A52" s="1">
        <v>4</v>
      </c>
      <c r="B52" s="2" t="s">
        <v>22</v>
      </c>
      <c r="C52" s="1">
        <v>8</v>
      </c>
      <c r="D52" s="2" t="s">
        <v>27</v>
      </c>
      <c r="E52" s="2" t="s">
        <v>180</v>
      </c>
      <c r="F52" s="2" t="s">
        <v>181</v>
      </c>
      <c r="G52" s="2" t="s">
        <v>182</v>
      </c>
      <c r="H52" s="2">
        <v>2000</v>
      </c>
      <c r="I52" s="2">
        <v>207.1</v>
      </c>
      <c r="J52" s="3">
        <v>0.48599999999999999</v>
      </c>
      <c r="K52" s="3">
        <v>0.28743637084558998</v>
      </c>
      <c r="L52" s="4">
        <v>7.6411960132890364</v>
      </c>
      <c r="M52" s="4">
        <v>340</v>
      </c>
      <c r="N52" s="3">
        <v>0.28833922261484096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1.6</v>
      </c>
      <c r="U52" s="2">
        <v>5.15</v>
      </c>
      <c r="V52" s="2">
        <f t="shared" si="0"/>
        <v>0</v>
      </c>
      <c r="W52" s="2">
        <v>1</v>
      </c>
      <c r="X52" s="5">
        <v>217000</v>
      </c>
      <c r="Y52" s="5">
        <v>19000</v>
      </c>
      <c r="Z52" s="6">
        <v>8.7999999999999995E-2</v>
      </c>
      <c r="AA52" s="5">
        <v>23000</v>
      </c>
      <c r="AB52" s="6">
        <v>0.106</v>
      </c>
      <c r="AC52" s="10">
        <v>0.71967654986522911</v>
      </c>
      <c r="AD52" s="10">
        <v>0.69272237196765496</v>
      </c>
      <c r="AE52" s="10">
        <v>3.7453183520599252E-2</v>
      </c>
      <c r="AF52" s="10">
        <v>0.88038277511961727</v>
      </c>
      <c r="AG52" s="10">
        <v>0.8564593301435407</v>
      </c>
      <c r="AH52" s="10">
        <v>3.2608695652173912E-2</v>
      </c>
      <c r="AI52" s="7">
        <v>38934</v>
      </c>
      <c r="AM52" s="3">
        <v>0.10800000000000001</v>
      </c>
      <c r="AN52" s="3">
        <v>0.10133333333333334</v>
      </c>
      <c r="AO52" s="5">
        <v>493786</v>
      </c>
      <c r="AP52" s="5">
        <v>440153</v>
      </c>
      <c r="AQ52" s="5">
        <v>3536</v>
      </c>
      <c r="AR52" s="5">
        <v>31670</v>
      </c>
      <c r="AS52" s="5">
        <v>10302</v>
      </c>
      <c r="AT52" s="5">
        <v>3006</v>
      </c>
      <c r="AU52" s="5">
        <v>5119</v>
      </c>
      <c r="AV52" s="5">
        <v>30937</v>
      </c>
      <c r="AW52" s="5">
        <v>97931</v>
      </c>
      <c r="AX52" s="5">
        <v>49933</v>
      </c>
      <c r="AY52" s="5">
        <v>212696</v>
      </c>
      <c r="AZ52" s="5">
        <v>44603</v>
      </c>
      <c r="BA52" s="5">
        <v>57686</v>
      </c>
      <c r="BB52" s="3">
        <f t="shared" si="3"/>
        <v>0.89138412186655758</v>
      </c>
      <c r="BC52" s="3">
        <f t="shared" si="3"/>
        <v>7.1609968690890388E-3</v>
      </c>
      <c r="BD52" s="3">
        <f t="shared" si="3"/>
        <v>6.4137095826937177E-2</v>
      </c>
      <c r="BE52" s="3">
        <f t="shared" si="3"/>
        <v>2.086328895513441E-2</v>
      </c>
      <c r="BF52" s="3">
        <f t="shared" si="3"/>
        <v>6.0876574062448102E-3</v>
      </c>
      <c r="BG52" s="3">
        <f t="shared" si="3"/>
        <v>1.0366839076036988E-2</v>
      </c>
      <c r="BH52" s="3">
        <f t="shared" si="4"/>
        <v>6.265264709813563E-2</v>
      </c>
      <c r="BI52" s="3">
        <f t="shared" si="4"/>
        <v>0.1983268055392417</v>
      </c>
      <c r="BJ52" s="3">
        <f t="shared" si="4"/>
        <v>0.10112275358151102</v>
      </c>
      <c r="BK52" s="3">
        <f t="shared" si="4"/>
        <v>0.43074530262097344</v>
      </c>
      <c r="BL52" s="3">
        <f t="shared" si="4"/>
        <v>9.0328603889134162E-2</v>
      </c>
      <c r="BM52" s="3">
        <f t="shared" si="4"/>
        <v>0.11682388727100404</v>
      </c>
    </row>
    <row r="53" spans="1:65" x14ac:dyDescent="0.2">
      <c r="A53" s="1">
        <v>3</v>
      </c>
      <c r="B53" s="2" t="s">
        <v>17</v>
      </c>
      <c r="C53" s="1">
        <v>6</v>
      </c>
      <c r="D53" s="2" t="s">
        <v>18</v>
      </c>
      <c r="E53" s="8" t="s">
        <v>19</v>
      </c>
      <c r="F53" s="8" t="s">
        <v>20</v>
      </c>
      <c r="G53" s="8" t="s">
        <v>21</v>
      </c>
      <c r="H53" s="2">
        <v>2010</v>
      </c>
      <c r="I53" s="2">
        <v>205.8</v>
      </c>
      <c r="J53" s="3">
        <v>0.40799999999999997</v>
      </c>
      <c r="K53" s="3">
        <v>0.23198592128899001</v>
      </c>
      <c r="L53" s="4">
        <v>16.906581207662139</v>
      </c>
      <c r="M53" s="4">
        <v>215</v>
      </c>
      <c r="N53" s="3">
        <v>0.14090660841070454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7.25</v>
      </c>
      <c r="V53" s="2">
        <f t="shared" ref="V53:V116" si="5">IF(U53&gt;7.25,1,0)</f>
        <v>0</v>
      </c>
      <c r="W53" s="2">
        <v>1</v>
      </c>
      <c r="X53" s="5">
        <v>1809000</v>
      </c>
      <c r="Y53" s="5">
        <v>183000</v>
      </c>
      <c r="Z53" s="6">
        <v>0.10100000000000001</v>
      </c>
      <c r="AA53" s="5">
        <v>203000</v>
      </c>
      <c r="AB53" s="6">
        <v>0.112</v>
      </c>
      <c r="AC53" s="10">
        <v>0.59791552386176627</v>
      </c>
      <c r="AD53" s="10">
        <v>0.53538123971475593</v>
      </c>
      <c r="AE53" s="10">
        <v>0.10458715596330276</v>
      </c>
      <c r="AF53" s="10">
        <v>0.77783641160949868</v>
      </c>
      <c r="AG53" s="10">
        <v>0.70290237467018468</v>
      </c>
      <c r="AH53" s="10">
        <v>9.5658073270013563E-2</v>
      </c>
      <c r="AI53" s="7">
        <v>40538</v>
      </c>
      <c r="AJ53" s="2">
        <v>87.9</v>
      </c>
      <c r="AK53" s="7">
        <f t="shared" ref="AK53:AK116" si="6">+AI53*100/$AJ53</f>
        <v>46118.316268486917</v>
      </c>
      <c r="AL53" s="3">
        <v>0.19844550000000002</v>
      </c>
      <c r="AM53" s="3">
        <v>0.17300000000000001</v>
      </c>
      <c r="AN53" s="3">
        <v>0.13666666666666669</v>
      </c>
      <c r="AO53" s="5">
        <v>4779736</v>
      </c>
      <c r="AP53" s="5">
        <v>3207965</v>
      </c>
      <c r="AQ53" s="5">
        <v>1246251</v>
      </c>
      <c r="AR53" s="5">
        <v>185602</v>
      </c>
      <c r="AS53" s="5">
        <v>26039</v>
      </c>
      <c r="AT53" s="5">
        <v>55598</v>
      </c>
      <c r="AU53" s="5">
        <v>58281</v>
      </c>
      <c r="AV53" s="5">
        <v>304957</v>
      </c>
      <c r="AW53" s="5">
        <v>827502</v>
      </c>
      <c r="AX53" s="5">
        <v>479175</v>
      </c>
      <c r="AY53" s="5">
        <v>1922277</v>
      </c>
      <c r="AZ53" s="5">
        <v>588033</v>
      </c>
      <c r="BA53" s="5">
        <v>657792</v>
      </c>
      <c r="BB53" s="3">
        <f t="shared" si="3"/>
        <v>0.67115945315808234</v>
      </c>
      <c r="BC53" s="3">
        <f t="shared" si="3"/>
        <v>0.26073636702947611</v>
      </c>
      <c r="BD53" s="3">
        <f t="shared" si="3"/>
        <v>3.8831014934716059E-2</v>
      </c>
      <c r="BE53" s="3">
        <f t="shared" si="3"/>
        <v>5.4477904218977781E-3</v>
      </c>
      <c r="BF53" s="3">
        <f t="shared" si="3"/>
        <v>1.1632023191239014E-2</v>
      </c>
      <c r="BG53" s="3">
        <f t="shared" si="3"/>
        <v>1.2193351264588672E-2</v>
      </c>
      <c r="BH53" s="3">
        <f t="shared" si="4"/>
        <v>6.3802059360600669E-2</v>
      </c>
      <c r="BI53" s="3">
        <f t="shared" si="4"/>
        <v>0.17312713505515787</v>
      </c>
      <c r="BJ53" s="3">
        <f t="shared" si="4"/>
        <v>0.10025135279438027</v>
      </c>
      <c r="BK53" s="3">
        <f t="shared" si="4"/>
        <v>0.40217221202175185</v>
      </c>
      <c r="BL53" s="3">
        <f t="shared" si="4"/>
        <v>0.12302625082222114</v>
      </c>
      <c r="BM53" s="3">
        <f t="shared" si="4"/>
        <v>0.13762098994588823</v>
      </c>
    </row>
    <row r="54" spans="1:65" x14ac:dyDescent="0.2">
      <c r="A54" s="1">
        <v>4</v>
      </c>
      <c r="B54" s="2" t="s">
        <v>22</v>
      </c>
      <c r="C54" s="1">
        <v>9</v>
      </c>
      <c r="D54" s="2" t="s">
        <v>23</v>
      </c>
      <c r="E54" s="8" t="s">
        <v>24</v>
      </c>
      <c r="F54" s="8" t="s">
        <v>25</v>
      </c>
      <c r="G54" s="8" t="s">
        <v>26</v>
      </c>
      <c r="H54" s="2">
        <v>2010</v>
      </c>
      <c r="I54" s="2">
        <v>239.37</v>
      </c>
      <c r="J54" s="3">
        <v>0.33</v>
      </c>
      <c r="K54" s="3">
        <v>0.47070573148165001</v>
      </c>
      <c r="L54" s="4">
        <v>25.734673471242875</v>
      </c>
      <c r="M54" s="4">
        <v>923</v>
      </c>
      <c r="N54" s="3">
        <v>0.48387942332896461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7.75</v>
      </c>
      <c r="U54" s="2">
        <v>7.75</v>
      </c>
      <c r="V54" s="2">
        <f t="shared" si="5"/>
        <v>1</v>
      </c>
      <c r="W54" s="2">
        <v>0</v>
      </c>
      <c r="X54" s="5">
        <v>295000</v>
      </c>
      <c r="Y54" s="5">
        <v>68000</v>
      </c>
      <c r="Z54" s="6">
        <v>0.22900000000000001</v>
      </c>
      <c r="AA54" s="5">
        <v>73000</v>
      </c>
      <c r="AB54" s="6">
        <v>0.248</v>
      </c>
      <c r="AC54" s="10">
        <v>0.69498069498069504</v>
      </c>
      <c r="AD54" s="10">
        <v>0.63899613899613905</v>
      </c>
      <c r="AE54" s="10">
        <v>8.0555555555555561E-2</v>
      </c>
      <c r="AF54" s="10">
        <v>0.82867132867132864</v>
      </c>
      <c r="AG54" s="10">
        <v>0.77272727272727271</v>
      </c>
      <c r="AH54" s="10">
        <v>6.7510548523206745E-2</v>
      </c>
      <c r="AI54" s="7">
        <v>63456</v>
      </c>
      <c r="AJ54" s="2">
        <v>105.5</v>
      </c>
      <c r="AK54" s="7">
        <f t="shared" si="6"/>
        <v>60147.867298578196</v>
      </c>
      <c r="AL54" s="3">
        <v>0.13937070000000001</v>
      </c>
      <c r="AM54" s="3">
        <v>0.124</v>
      </c>
      <c r="AN54" s="3">
        <v>0.11133333333333334</v>
      </c>
      <c r="AO54" s="5">
        <v>710231</v>
      </c>
      <c r="AP54" s="5">
        <v>456394</v>
      </c>
      <c r="AQ54" s="5">
        <v>22157</v>
      </c>
      <c r="AR54" s="5">
        <v>39249</v>
      </c>
      <c r="AS54" s="5">
        <v>102747</v>
      </c>
      <c r="AT54" s="5">
        <v>45020</v>
      </c>
      <c r="AU54" s="5">
        <v>44664</v>
      </c>
      <c r="AV54" s="5">
        <v>53996</v>
      </c>
      <c r="AW54" s="5">
        <v>133382</v>
      </c>
      <c r="AX54" s="5">
        <v>74881</v>
      </c>
      <c r="AY54" s="5">
        <v>307125</v>
      </c>
      <c r="AZ54" s="5">
        <v>85909</v>
      </c>
      <c r="BA54" s="5">
        <v>54938</v>
      </c>
      <c r="BB54" s="3">
        <f t="shared" si="3"/>
        <v>0.6425993796384557</v>
      </c>
      <c r="BC54" s="3">
        <f t="shared" si="3"/>
        <v>3.119689227870932E-2</v>
      </c>
      <c r="BD54" s="3">
        <f t="shared" si="3"/>
        <v>5.5262301983439191E-2</v>
      </c>
      <c r="BE54" s="3">
        <f t="shared" si="3"/>
        <v>0.14466701678749591</v>
      </c>
      <c r="BF54" s="3">
        <f t="shared" si="3"/>
        <v>6.3387827340682115E-2</v>
      </c>
      <c r="BG54" s="3">
        <f t="shared" si="3"/>
        <v>6.2886581971217811E-2</v>
      </c>
      <c r="BH54" s="3">
        <f t="shared" si="4"/>
        <v>7.6025969015714609E-2</v>
      </c>
      <c r="BI54" s="3">
        <f t="shared" si="4"/>
        <v>0.18780087042103202</v>
      </c>
      <c r="BJ54" s="3">
        <f t="shared" si="4"/>
        <v>0.10543189469341666</v>
      </c>
      <c r="BK54" s="3">
        <f t="shared" si="4"/>
        <v>0.43242973060877377</v>
      </c>
      <c r="BL54" s="3">
        <f t="shared" si="4"/>
        <v>0.12095923720592314</v>
      </c>
      <c r="BM54" s="3">
        <f t="shared" si="4"/>
        <v>7.7352298055139809E-2</v>
      </c>
    </row>
    <row r="55" spans="1:65" x14ac:dyDescent="0.2">
      <c r="A55" s="1">
        <v>4</v>
      </c>
      <c r="B55" s="2" t="s">
        <v>22</v>
      </c>
      <c r="C55" s="1">
        <v>8</v>
      </c>
      <c r="D55" s="2" t="s">
        <v>27</v>
      </c>
      <c r="E55" s="8" t="s">
        <v>28</v>
      </c>
      <c r="F55" s="8" t="s">
        <v>29</v>
      </c>
      <c r="G55" s="8" t="s">
        <v>30</v>
      </c>
      <c r="H55" s="2">
        <v>2010</v>
      </c>
      <c r="I55" s="2">
        <v>214.03</v>
      </c>
      <c r="J55" s="3">
        <v>0.40500000000000003</v>
      </c>
      <c r="K55" s="3">
        <v>0.24843872373574999</v>
      </c>
      <c r="L55" s="4">
        <v>17.671695065395237</v>
      </c>
      <c r="M55" s="4">
        <v>278</v>
      </c>
      <c r="N55" s="3">
        <v>0.182195521572911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7.25</v>
      </c>
      <c r="U55" s="2">
        <v>7.25</v>
      </c>
      <c r="V55" s="2">
        <f t="shared" si="5"/>
        <v>0</v>
      </c>
      <c r="W55" s="2">
        <v>1</v>
      </c>
      <c r="X55" s="5">
        <v>2507000</v>
      </c>
      <c r="Y55" s="5">
        <v>161000</v>
      </c>
      <c r="Z55" s="6">
        <v>6.4000000000000001E-2</v>
      </c>
      <c r="AA55" s="5">
        <v>203000</v>
      </c>
      <c r="AB55" s="6">
        <v>8.1000000000000003E-2</v>
      </c>
      <c r="AC55" s="10">
        <v>0.63258404615078578</v>
      </c>
      <c r="AD55" s="10">
        <v>0.56693853192759103</v>
      </c>
      <c r="AE55" s="10">
        <v>0.10408805031446541</v>
      </c>
      <c r="AF55" s="10">
        <v>0.79298892988929892</v>
      </c>
      <c r="AG55" s="10">
        <v>0.72066420664206643</v>
      </c>
      <c r="AH55" s="10">
        <v>9.21358771521638E-2</v>
      </c>
      <c r="AI55" s="7">
        <v>46787</v>
      </c>
      <c r="AJ55" s="2">
        <v>98.6</v>
      </c>
      <c r="AK55" s="7">
        <f t="shared" si="6"/>
        <v>47451.318458417853</v>
      </c>
      <c r="AL55" s="3">
        <v>0.15866140000000001</v>
      </c>
      <c r="AM55" s="3">
        <v>0.18600000000000003</v>
      </c>
      <c r="AN55" s="3">
        <v>0.17752047777175903</v>
      </c>
      <c r="AO55" s="5">
        <v>6392017</v>
      </c>
      <c r="AP55" s="5">
        <v>3705038</v>
      </c>
      <c r="AQ55" s="5">
        <v>240946</v>
      </c>
      <c r="AR55" s="5">
        <v>1895149</v>
      </c>
      <c r="AS55" s="5">
        <v>258184</v>
      </c>
      <c r="AT55" s="5">
        <v>183557</v>
      </c>
      <c r="AU55" s="5">
        <v>109143</v>
      </c>
      <c r="AV55" s="5">
        <v>455715</v>
      </c>
      <c r="AW55" s="5">
        <v>1173299</v>
      </c>
      <c r="AX55" s="5">
        <v>633211</v>
      </c>
      <c r="AY55" s="5">
        <v>2521733</v>
      </c>
      <c r="AZ55" s="5">
        <v>726228</v>
      </c>
      <c r="BA55" s="5">
        <v>881831</v>
      </c>
      <c r="BB55" s="3">
        <f t="shared" si="3"/>
        <v>0.57963519183381396</v>
      </c>
      <c r="BC55" s="3">
        <f t="shared" si="3"/>
        <v>3.7694830911745074E-2</v>
      </c>
      <c r="BD55" s="3">
        <f t="shared" si="3"/>
        <v>0.29648685227213883</v>
      </c>
      <c r="BE55" s="3">
        <f t="shared" si="3"/>
        <v>4.0391632250039382E-2</v>
      </c>
      <c r="BF55" s="3">
        <f t="shared" si="3"/>
        <v>2.8716600722432373E-2</v>
      </c>
      <c r="BG55" s="3">
        <f t="shared" si="3"/>
        <v>1.7074892009830388E-2</v>
      </c>
      <c r="BH55" s="3">
        <f t="shared" si="4"/>
        <v>7.1294397370970694E-2</v>
      </c>
      <c r="BI55" s="3">
        <f t="shared" si="4"/>
        <v>0.18355692733608187</v>
      </c>
      <c r="BJ55" s="3">
        <f t="shared" si="4"/>
        <v>9.9062784094597997E-2</v>
      </c>
      <c r="BK55" s="3">
        <f t="shared" si="4"/>
        <v>0.3945128744182001</v>
      </c>
      <c r="BL55" s="3">
        <f t="shared" si="4"/>
        <v>0.11361484176278004</v>
      </c>
      <c r="BM55" s="3">
        <f t="shared" si="4"/>
        <v>0.13795817501736932</v>
      </c>
    </row>
    <row r="56" spans="1:65" x14ac:dyDescent="0.2">
      <c r="A56" s="1">
        <v>3</v>
      </c>
      <c r="B56" s="2" t="s">
        <v>17</v>
      </c>
      <c r="C56" s="1">
        <v>7</v>
      </c>
      <c r="D56" s="2" t="s">
        <v>31</v>
      </c>
      <c r="E56" s="8" t="s">
        <v>32</v>
      </c>
      <c r="F56" s="8" t="s">
        <v>33</v>
      </c>
      <c r="G56" s="8" t="s">
        <v>34</v>
      </c>
      <c r="H56" s="2">
        <v>2010</v>
      </c>
      <c r="I56" s="2">
        <v>278.10000000000002</v>
      </c>
      <c r="J56" s="3">
        <v>0.51300000000000001</v>
      </c>
      <c r="K56" s="3">
        <v>0.41214593702724001</v>
      </c>
      <c r="L56" s="4">
        <v>9.7018902516804264</v>
      </c>
      <c r="M56" s="4">
        <v>204</v>
      </c>
      <c r="N56" s="3">
        <v>0.13369743309666848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6.25</v>
      </c>
      <c r="U56" s="2">
        <v>7.25</v>
      </c>
      <c r="V56" s="2">
        <f t="shared" si="5"/>
        <v>0</v>
      </c>
      <c r="W56" s="2">
        <v>1</v>
      </c>
      <c r="X56" s="5">
        <v>1082000</v>
      </c>
      <c r="Y56" s="5">
        <v>44000</v>
      </c>
      <c r="Z56" s="6">
        <v>0.04</v>
      </c>
      <c r="AA56" s="5">
        <v>59000</v>
      </c>
      <c r="AB56" s="6">
        <v>5.3999999999999999E-2</v>
      </c>
      <c r="AC56" s="10">
        <v>0.60468257541647907</v>
      </c>
      <c r="AD56" s="10">
        <v>0.55290409725348943</v>
      </c>
      <c r="AE56" s="10">
        <v>8.6373790022338054E-2</v>
      </c>
      <c r="AF56" s="10">
        <v>0.79027902790279025</v>
      </c>
      <c r="AG56" s="10">
        <v>0.72817281728172822</v>
      </c>
      <c r="AH56" s="10">
        <v>7.6309794988610472E-2</v>
      </c>
      <c r="AI56" s="7">
        <v>38413</v>
      </c>
      <c r="AJ56" s="2">
        <v>87.7</v>
      </c>
      <c r="AK56" s="7">
        <f t="shared" si="6"/>
        <v>43800.456100342075</v>
      </c>
      <c r="AL56" s="3">
        <v>0.1663385</v>
      </c>
      <c r="AM56" s="3">
        <v>0.155</v>
      </c>
      <c r="AN56" s="3">
        <v>0.13966666666666669</v>
      </c>
      <c r="AO56" s="5">
        <v>2915918</v>
      </c>
      <c r="AP56" s="5">
        <v>2175716</v>
      </c>
      <c r="AQ56" s="5">
        <v>447863</v>
      </c>
      <c r="AR56" s="5">
        <v>186050</v>
      </c>
      <c r="AS56" s="5">
        <v>20294</v>
      </c>
      <c r="AT56" s="5">
        <v>41726</v>
      </c>
      <c r="AU56" s="5">
        <v>44269</v>
      </c>
      <c r="AV56" s="5">
        <v>197689</v>
      </c>
      <c r="AW56" s="5">
        <v>513786</v>
      </c>
      <c r="AX56" s="5">
        <v>284105</v>
      </c>
      <c r="AY56" s="5">
        <v>1149366</v>
      </c>
      <c r="AZ56" s="5">
        <v>350991</v>
      </c>
      <c r="BA56" s="5">
        <v>419981</v>
      </c>
      <c r="BB56" s="3">
        <f t="shared" ref="BB56:BM87" si="7">+AP56/$AO56</f>
        <v>0.74615129780741429</v>
      </c>
      <c r="BC56" s="3">
        <f t="shared" si="7"/>
        <v>0.15359245356007953</v>
      </c>
      <c r="BD56" s="3">
        <f t="shared" si="7"/>
        <v>6.3804949247543999E-2</v>
      </c>
      <c r="BE56" s="3">
        <f t="shared" si="7"/>
        <v>6.9597293202346569E-3</v>
      </c>
      <c r="BF56" s="3">
        <f t="shared" si="7"/>
        <v>1.4309730246186621E-2</v>
      </c>
      <c r="BG56" s="3">
        <f t="shared" si="7"/>
        <v>1.518183981854085E-2</v>
      </c>
      <c r="BH56" s="3">
        <f t="shared" si="4"/>
        <v>6.7796488104260824E-2</v>
      </c>
      <c r="BI56" s="3">
        <f t="shared" si="4"/>
        <v>0.17620042813275272</v>
      </c>
      <c r="BJ56" s="3">
        <f t="shared" si="4"/>
        <v>9.7432438086393375E-2</v>
      </c>
      <c r="BK56" s="3">
        <f t="shared" si="4"/>
        <v>0.39416952054207288</v>
      </c>
      <c r="BL56" s="3">
        <f t="shared" si="4"/>
        <v>0.12037066885968672</v>
      </c>
      <c r="BM56" s="3">
        <f t="shared" si="4"/>
        <v>0.14403045627483352</v>
      </c>
    </row>
    <row r="57" spans="1:65" x14ac:dyDescent="0.2">
      <c r="A57" s="1">
        <v>4</v>
      </c>
      <c r="B57" s="2" t="s">
        <v>22</v>
      </c>
      <c r="C57" s="1">
        <v>9</v>
      </c>
      <c r="D57" s="2" t="s">
        <v>23</v>
      </c>
      <c r="E57" s="8" t="s">
        <v>35</v>
      </c>
      <c r="F57" s="8" t="s">
        <v>36</v>
      </c>
      <c r="G57" s="8" t="s">
        <v>37</v>
      </c>
      <c r="H57" s="2">
        <v>2010</v>
      </c>
      <c r="I57" s="2">
        <v>301.45</v>
      </c>
      <c r="J57" s="3">
        <v>0.44800000000000001</v>
      </c>
      <c r="K57" s="3">
        <v>0.28578781206234999</v>
      </c>
      <c r="L57" s="4">
        <v>65.545349592691153</v>
      </c>
      <c r="M57" s="4">
        <v>694</v>
      </c>
      <c r="N57" s="3">
        <v>0.45483342435827417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8</v>
      </c>
      <c r="U57" s="2">
        <v>8</v>
      </c>
      <c r="V57" s="2">
        <f t="shared" si="5"/>
        <v>1</v>
      </c>
      <c r="W57" s="2">
        <v>0</v>
      </c>
      <c r="X57" s="5">
        <v>13892000</v>
      </c>
      <c r="Y57" s="5">
        <v>2431000</v>
      </c>
      <c r="Z57" s="6">
        <v>0.17499999999999999</v>
      </c>
      <c r="AA57" s="5">
        <v>2578000</v>
      </c>
      <c r="AB57" s="6">
        <v>0.186</v>
      </c>
      <c r="AC57" s="10">
        <v>0.64309193086629202</v>
      </c>
      <c r="AD57" s="10">
        <v>0.56466263740147737</v>
      </c>
      <c r="AE57" s="10">
        <v>0.12195658147842814</v>
      </c>
      <c r="AF57" s="10">
        <v>0.81125720577757632</v>
      </c>
      <c r="AG57" s="10">
        <v>0.72284474383055897</v>
      </c>
      <c r="AH57" s="10">
        <v>0.10898203592814371</v>
      </c>
      <c r="AI57" s="7">
        <v>57664</v>
      </c>
      <c r="AJ57" s="2">
        <v>113.6</v>
      </c>
      <c r="AK57" s="7">
        <f t="shared" si="6"/>
        <v>50760.563380281696</v>
      </c>
      <c r="AL57" s="3">
        <v>0.18561440000000001</v>
      </c>
      <c r="AM57" s="3">
        <v>0.16300000000000001</v>
      </c>
      <c r="AN57" s="3">
        <v>0.22399999999999998</v>
      </c>
      <c r="AO57" s="5">
        <v>37253956</v>
      </c>
      <c r="AP57" s="5">
        <v>15028651</v>
      </c>
      <c r="AQ57" s="5">
        <v>2187080</v>
      </c>
      <c r="AR57" s="5">
        <v>14013719</v>
      </c>
      <c r="AS57" s="5">
        <v>164434</v>
      </c>
      <c r="AT57" s="5">
        <v>4949517</v>
      </c>
      <c r="AU57" s="5">
        <v>910555</v>
      </c>
      <c r="AV57" s="5">
        <v>2531333</v>
      </c>
      <c r="AW57" s="5">
        <v>6763707</v>
      </c>
      <c r="AX57" s="5">
        <v>3922951</v>
      </c>
      <c r="AY57" s="5">
        <v>15752958</v>
      </c>
      <c r="AZ57" s="5">
        <v>4036493</v>
      </c>
      <c r="BA57" s="5">
        <v>4246514</v>
      </c>
      <c r="BB57" s="3">
        <f t="shared" si="7"/>
        <v>0.40341087534435272</v>
      </c>
      <c r="BC57" s="3">
        <f t="shared" si="7"/>
        <v>5.8707322250555083E-2</v>
      </c>
      <c r="BD57" s="3">
        <f t="shared" si="7"/>
        <v>0.37616727200730038</v>
      </c>
      <c r="BE57" s="3">
        <f t="shared" si="7"/>
        <v>4.4138668118897228E-3</v>
      </c>
      <c r="BF57" s="3">
        <f t="shared" si="7"/>
        <v>0.13285882981125549</v>
      </c>
      <c r="BG57" s="3">
        <f t="shared" si="7"/>
        <v>2.4441833774646645E-2</v>
      </c>
      <c r="BH57" s="3">
        <f t="shared" si="4"/>
        <v>6.7948032149927923E-2</v>
      </c>
      <c r="BI57" s="3">
        <f t="shared" si="4"/>
        <v>0.18155674527558899</v>
      </c>
      <c r="BJ57" s="3">
        <f t="shared" si="4"/>
        <v>0.10530293749206125</v>
      </c>
      <c r="BK57" s="3">
        <f t="shared" si="4"/>
        <v>0.42285329375489678</v>
      </c>
      <c r="BL57" s="3">
        <f t="shared" si="4"/>
        <v>0.10835072119589124</v>
      </c>
      <c r="BM57" s="3">
        <f t="shared" si="4"/>
        <v>0.1139882701316338</v>
      </c>
    </row>
    <row r="58" spans="1:65" x14ac:dyDescent="0.2">
      <c r="A58" s="1">
        <v>4</v>
      </c>
      <c r="B58" s="2" t="s">
        <v>22</v>
      </c>
      <c r="C58" s="1">
        <v>8</v>
      </c>
      <c r="D58" s="2" t="s">
        <v>27</v>
      </c>
      <c r="E58" s="8" t="s">
        <v>38</v>
      </c>
      <c r="F58" s="8" t="s">
        <v>39</v>
      </c>
      <c r="G58" s="8" t="s">
        <v>40</v>
      </c>
      <c r="H58" s="2">
        <v>2010</v>
      </c>
      <c r="I58" s="2">
        <v>346.53</v>
      </c>
      <c r="J58" s="3">
        <v>0.504</v>
      </c>
      <c r="K58" s="3">
        <v>0.25731659647904997</v>
      </c>
      <c r="L58" s="4">
        <v>12.518144229246072</v>
      </c>
      <c r="M58" s="4">
        <v>462</v>
      </c>
      <c r="N58" s="3">
        <v>0.30278536318951393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7.24</v>
      </c>
      <c r="U58" s="2">
        <v>7.25</v>
      </c>
      <c r="V58" s="2">
        <f t="shared" si="5"/>
        <v>0</v>
      </c>
      <c r="W58" s="2">
        <v>0</v>
      </c>
      <c r="X58" s="5">
        <v>2130000</v>
      </c>
      <c r="Y58" s="5">
        <v>140000</v>
      </c>
      <c r="Z58" s="6">
        <v>6.6000000000000003E-2</v>
      </c>
      <c r="AA58" s="5">
        <v>171000</v>
      </c>
      <c r="AB58" s="6">
        <v>0.08</v>
      </c>
      <c r="AC58" s="10">
        <v>0.69761477301872277</v>
      </c>
      <c r="AD58" s="10">
        <v>0.6365734803795845</v>
      </c>
      <c r="AE58" s="10">
        <v>8.7499999999999994E-2</v>
      </c>
      <c r="AF58" s="10">
        <v>0.85224153705397987</v>
      </c>
      <c r="AG58" s="10">
        <v>0.78911253430924067</v>
      </c>
      <c r="AH58" s="10">
        <v>7.4610842726784754E-2</v>
      </c>
      <c r="AI58" s="7">
        <v>54411</v>
      </c>
      <c r="AJ58" s="2">
        <v>100.9</v>
      </c>
      <c r="AK58" s="7">
        <f t="shared" si="6"/>
        <v>53925.668979187314</v>
      </c>
      <c r="AL58" s="3">
        <v>0.1532703</v>
      </c>
      <c r="AM58" s="3">
        <v>0.122</v>
      </c>
      <c r="AN58" s="3">
        <v>0.13166666666666668</v>
      </c>
      <c r="AO58" s="5">
        <v>5029196</v>
      </c>
      <c r="AP58" s="5">
        <v>3529377</v>
      </c>
      <c r="AQ58" s="5">
        <v>190272</v>
      </c>
      <c r="AR58" s="5">
        <v>1038687</v>
      </c>
      <c r="AS58" s="5">
        <v>31604</v>
      </c>
      <c r="AT58" s="5">
        <v>142636</v>
      </c>
      <c r="AU58" s="5">
        <v>96620</v>
      </c>
      <c r="AV58" s="5">
        <v>343960</v>
      </c>
      <c r="AW58" s="5">
        <v>881649</v>
      </c>
      <c r="AX58" s="5">
        <v>487698</v>
      </c>
      <c r="AY58" s="5">
        <v>2168620</v>
      </c>
      <c r="AZ58" s="5">
        <v>597644</v>
      </c>
      <c r="BA58" s="5">
        <v>549625</v>
      </c>
      <c r="BB58" s="3">
        <f t="shared" si="7"/>
        <v>0.70177758035280391</v>
      </c>
      <c r="BC58" s="3">
        <f t="shared" si="7"/>
        <v>3.7833482727656666E-2</v>
      </c>
      <c r="BD58" s="3">
        <f t="shared" si="7"/>
        <v>0.20653142172227926</v>
      </c>
      <c r="BE58" s="3">
        <f t="shared" si="7"/>
        <v>6.2841058491257843E-3</v>
      </c>
      <c r="BF58" s="3">
        <f t="shared" si="7"/>
        <v>2.8361590997845382E-2</v>
      </c>
      <c r="BG58" s="3">
        <f t="shared" si="7"/>
        <v>1.9211818350288991E-2</v>
      </c>
      <c r="BH58" s="3">
        <f t="shared" si="4"/>
        <v>6.839264168666323E-2</v>
      </c>
      <c r="BI58" s="3">
        <f t="shared" si="4"/>
        <v>0.17530615231539992</v>
      </c>
      <c r="BJ58" s="3">
        <f t="shared" si="4"/>
        <v>9.6973353196017811E-2</v>
      </c>
      <c r="BK58" s="3">
        <f t="shared" si="4"/>
        <v>0.43120610133309578</v>
      </c>
      <c r="BL58" s="3">
        <f t="shared" si="4"/>
        <v>0.11883489925626282</v>
      </c>
      <c r="BM58" s="3">
        <f t="shared" si="4"/>
        <v>0.10928685221256042</v>
      </c>
    </row>
    <row r="59" spans="1:65" x14ac:dyDescent="0.2">
      <c r="A59" s="1">
        <v>1</v>
      </c>
      <c r="B59" s="2" t="s">
        <v>41</v>
      </c>
      <c r="C59" s="1">
        <v>1</v>
      </c>
      <c r="D59" s="2" t="s">
        <v>42</v>
      </c>
      <c r="E59" s="8" t="s">
        <v>43</v>
      </c>
      <c r="F59" s="8" t="s">
        <v>44</v>
      </c>
      <c r="G59" s="8" t="s">
        <v>45</v>
      </c>
      <c r="H59" s="2">
        <v>2010</v>
      </c>
      <c r="I59" s="2">
        <v>327.37</v>
      </c>
      <c r="J59" s="3">
        <v>0.442</v>
      </c>
      <c r="K59" s="3">
        <v>0.36643226519591998</v>
      </c>
      <c r="L59" s="4">
        <v>41.985343619287271</v>
      </c>
      <c r="M59" s="4">
        <v>674</v>
      </c>
      <c r="N59" s="3">
        <v>0.44172583287820866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8.25</v>
      </c>
      <c r="U59" s="2">
        <v>8.25</v>
      </c>
      <c r="V59" s="2">
        <f t="shared" si="5"/>
        <v>1</v>
      </c>
      <c r="W59" s="2">
        <v>0</v>
      </c>
      <c r="X59" s="5">
        <v>1549000</v>
      </c>
      <c r="Y59" s="5">
        <v>258000</v>
      </c>
      <c r="Z59" s="6">
        <v>0.16700000000000001</v>
      </c>
      <c r="AA59" s="5">
        <v>270000</v>
      </c>
      <c r="AB59" s="6">
        <v>0.17399999999999999</v>
      </c>
      <c r="AC59" s="10">
        <v>0.68426763110307409</v>
      </c>
      <c r="AD59" s="10">
        <v>0.62169981916817363</v>
      </c>
      <c r="AE59" s="10">
        <v>9.1437632135306549E-2</v>
      </c>
      <c r="AF59" s="10">
        <v>0.86252616887648292</v>
      </c>
      <c r="AG59" s="10">
        <v>0.79064898813677598</v>
      </c>
      <c r="AH59" s="10">
        <v>8.1715210355987056E-2</v>
      </c>
      <c r="AI59" s="7">
        <v>64321</v>
      </c>
      <c r="AJ59" s="2">
        <v>109.4</v>
      </c>
      <c r="AK59" s="7">
        <f t="shared" si="6"/>
        <v>58794.332723948806</v>
      </c>
      <c r="AL59" s="3">
        <v>0.13577</v>
      </c>
      <c r="AM59" s="3">
        <v>8.3000000000000004E-2</v>
      </c>
      <c r="AN59" s="3">
        <v>0.11333333333333334</v>
      </c>
      <c r="AO59" s="5">
        <v>3574097</v>
      </c>
      <c r="AP59" s="5">
        <v>2556993</v>
      </c>
      <c r="AQ59" s="5">
        <v>339654</v>
      </c>
      <c r="AR59" s="5">
        <v>479087</v>
      </c>
      <c r="AS59" s="5">
        <v>7114</v>
      </c>
      <c r="AT59" s="5">
        <v>138019</v>
      </c>
      <c r="AU59" s="5">
        <v>53230</v>
      </c>
      <c r="AV59" s="5">
        <v>202106</v>
      </c>
      <c r="AW59" s="5">
        <v>614909</v>
      </c>
      <c r="AX59" s="5">
        <v>326659</v>
      </c>
      <c r="AY59" s="5">
        <v>1480412</v>
      </c>
      <c r="AZ59" s="5">
        <v>443452</v>
      </c>
      <c r="BA59" s="5">
        <v>506559</v>
      </c>
      <c r="BB59" s="3">
        <f t="shared" si="7"/>
        <v>0.71542350417462086</v>
      </c>
      <c r="BC59" s="3">
        <f t="shared" si="7"/>
        <v>9.5032115804355624E-2</v>
      </c>
      <c r="BD59" s="3">
        <f t="shared" si="7"/>
        <v>0.13404420752990195</v>
      </c>
      <c r="BE59" s="3">
        <f t="shared" si="7"/>
        <v>1.9904328282080762E-3</v>
      </c>
      <c r="BF59" s="3">
        <f t="shared" si="7"/>
        <v>3.861646732027698E-2</v>
      </c>
      <c r="BG59" s="3">
        <f t="shared" si="7"/>
        <v>1.4893272342636476E-2</v>
      </c>
      <c r="BH59" s="3">
        <f t="shared" si="4"/>
        <v>5.6547430022184625E-2</v>
      </c>
      <c r="BI59" s="3">
        <f t="shared" si="4"/>
        <v>0.17204597412996905</v>
      </c>
      <c r="BJ59" s="3">
        <f t="shared" si="4"/>
        <v>9.1396232391006735E-2</v>
      </c>
      <c r="BK59" s="3">
        <f t="shared" si="4"/>
        <v>0.41420588193325475</v>
      </c>
      <c r="BL59" s="3">
        <f t="shared" si="4"/>
        <v>0.12407385697702104</v>
      </c>
      <c r="BM59" s="3">
        <f t="shared" si="4"/>
        <v>0.14173062454656379</v>
      </c>
    </row>
    <row r="60" spans="1:65" x14ac:dyDescent="0.2">
      <c r="A60" s="1">
        <v>3</v>
      </c>
      <c r="B60" s="2" t="s">
        <v>17</v>
      </c>
      <c r="C60" s="1">
        <v>5</v>
      </c>
      <c r="D60" s="2" t="s">
        <v>46</v>
      </c>
      <c r="E60" s="8" t="s">
        <v>47</v>
      </c>
      <c r="F60" s="8" t="s">
        <v>48</v>
      </c>
      <c r="G60" s="8" t="s">
        <v>49</v>
      </c>
      <c r="H60" s="2">
        <v>2010</v>
      </c>
      <c r="I60" s="2">
        <v>247.37</v>
      </c>
      <c r="J60" s="3">
        <v>0.42</v>
      </c>
      <c r="K60" s="3">
        <v>0.34893967081457</v>
      </c>
      <c r="L60" s="4">
        <v>34.696920407720668</v>
      </c>
      <c r="M60" s="4">
        <v>416</v>
      </c>
      <c r="N60" s="3">
        <v>0.27263790278536321</v>
      </c>
      <c r="O60" s="2">
        <v>0.2</v>
      </c>
      <c r="P60" s="2">
        <v>0</v>
      </c>
      <c r="Q60" s="2">
        <v>0</v>
      </c>
      <c r="R60" s="2">
        <v>1</v>
      </c>
      <c r="S60" s="2">
        <v>0</v>
      </c>
      <c r="T60" s="2">
        <v>7.25</v>
      </c>
      <c r="U60" s="2">
        <v>7.25</v>
      </c>
      <c r="V60" s="2">
        <f t="shared" si="5"/>
        <v>0</v>
      </c>
      <c r="W60" s="2">
        <v>0</v>
      </c>
      <c r="X60" s="5">
        <v>352000</v>
      </c>
      <c r="Y60" s="5">
        <v>40000</v>
      </c>
      <c r="Z60" s="6">
        <v>0.114</v>
      </c>
      <c r="AA60" s="5">
        <v>44000</v>
      </c>
      <c r="AB60" s="6">
        <v>0.125</v>
      </c>
      <c r="AC60" s="10">
        <v>0.6176046176046176</v>
      </c>
      <c r="AD60" s="10">
        <v>0.56565656565656564</v>
      </c>
      <c r="AE60" s="10">
        <v>8.6448598130841117E-2</v>
      </c>
      <c r="AF60" s="10">
        <v>0.83190883190883191</v>
      </c>
      <c r="AG60" s="10">
        <v>0.77207977207977208</v>
      </c>
      <c r="AH60" s="10">
        <v>7.5342465753424653E-2</v>
      </c>
      <c r="AI60" s="7">
        <v>56172</v>
      </c>
      <c r="AJ60" s="2">
        <v>102.8</v>
      </c>
      <c r="AK60" s="7">
        <f t="shared" si="6"/>
        <v>54642.023346303504</v>
      </c>
      <c r="AL60" s="3">
        <v>0.11133480000000001</v>
      </c>
      <c r="AM60" s="3">
        <v>0.121</v>
      </c>
      <c r="AN60" s="3">
        <v>0.12866666666666668</v>
      </c>
      <c r="AO60" s="5">
        <v>897934</v>
      </c>
      <c r="AP60" s="5">
        <v>587923</v>
      </c>
      <c r="AQ60" s="5">
        <v>187491</v>
      </c>
      <c r="AR60" s="5">
        <v>73221</v>
      </c>
      <c r="AS60" s="5">
        <v>2863</v>
      </c>
      <c r="AT60" s="5">
        <v>29087</v>
      </c>
      <c r="AU60" s="5">
        <v>17349</v>
      </c>
      <c r="AV60" s="5">
        <v>55886</v>
      </c>
      <c r="AW60" s="5">
        <v>149879</v>
      </c>
      <c r="AX60" s="5">
        <v>90905</v>
      </c>
      <c r="AY60" s="5">
        <v>361058</v>
      </c>
      <c r="AZ60" s="5">
        <v>110929</v>
      </c>
      <c r="BA60" s="5">
        <v>129277</v>
      </c>
      <c r="BB60" s="3">
        <f t="shared" si="7"/>
        <v>0.65475079460183039</v>
      </c>
      <c r="BC60" s="3">
        <f t="shared" si="7"/>
        <v>0.20880265141981483</v>
      </c>
      <c r="BD60" s="3">
        <f t="shared" si="7"/>
        <v>8.1543855116300301E-2</v>
      </c>
      <c r="BE60" s="3">
        <f t="shared" si="7"/>
        <v>3.1884303300688025E-3</v>
      </c>
      <c r="BF60" s="3">
        <f t="shared" si="7"/>
        <v>3.2393249392494328E-2</v>
      </c>
      <c r="BG60" s="3">
        <f t="shared" si="7"/>
        <v>1.932101913949132E-2</v>
      </c>
      <c r="BH60" s="3">
        <f t="shared" si="4"/>
        <v>6.2238427323166291E-2</v>
      </c>
      <c r="BI60" s="3">
        <f t="shared" si="4"/>
        <v>0.16691538576331891</v>
      </c>
      <c r="BJ60" s="3">
        <f t="shared" si="4"/>
        <v>0.10123795290076999</v>
      </c>
      <c r="BK60" s="3">
        <f t="shared" si="4"/>
        <v>0.40209859521969321</v>
      </c>
      <c r="BL60" s="3">
        <f t="shared" si="4"/>
        <v>0.12353803286210345</v>
      </c>
      <c r="BM60" s="3">
        <f t="shared" si="4"/>
        <v>0.14397160593094815</v>
      </c>
    </row>
    <row r="61" spans="1:65" x14ac:dyDescent="0.2">
      <c r="A61" s="1">
        <v>3</v>
      </c>
      <c r="B61" s="2" t="s">
        <v>17</v>
      </c>
      <c r="C61" s="1">
        <v>5</v>
      </c>
      <c r="D61" s="2" t="s">
        <v>46</v>
      </c>
      <c r="E61" s="8" t="s">
        <v>50</v>
      </c>
      <c r="F61" s="8" t="s">
        <v>51</v>
      </c>
      <c r="G61" s="8" t="s">
        <v>52</v>
      </c>
      <c r="H61" s="2">
        <v>2010</v>
      </c>
      <c r="I61" s="2">
        <v>298.92</v>
      </c>
      <c r="J61" s="3">
        <v>0.40899999999999997</v>
      </c>
      <c r="K61" s="3">
        <v>0.15549309907146</v>
      </c>
      <c r="L61" s="11" t="s">
        <v>232</v>
      </c>
      <c r="M61" s="4">
        <v>428</v>
      </c>
      <c r="N61" s="3">
        <v>0.28050245767340254</v>
      </c>
      <c r="O61" s="2">
        <v>0.4</v>
      </c>
      <c r="P61" s="2">
        <v>0</v>
      </c>
      <c r="Q61" s="2">
        <v>0</v>
      </c>
      <c r="R61" s="2">
        <v>1</v>
      </c>
      <c r="S61" s="2">
        <v>1</v>
      </c>
      <c r="T61" s="2">
        <v>8.25</v>
      </c>
      <c r="U61" s="2">
        <v>8.25</v>
      </c>
      <c r="V61" s="2">
        <f t="shared" si="5"/>
        <v>1</v>
      </c>
      <c r="W61" s="2">
        <v>0</v>
      </c>
      <c r="X61" s="5">
        <v>287000</v>
      </c>
      <c r="Y61" s="5">
        <v>26000</v>
      </c>
      <c r="Z61" s="6">
        <v>0.09</v>
      </c>
      <c r="AA61" s="5">
        <v>30000</v>
      </c>
      <c r="AB61" s="6">
        <v>0.105</v>
      </c>
      <c r="AC61" s="10">
        <v>0.6875</v>
      </c>
      <c r="AD61" s="10">
        <v>0.625</v>
      </c>
      <c r="AE61" s="10">
        <v>9.0909090909090912E-2</v>
      </c>
      <c r="AF61" s="10">
        <v>0.86111111111111116</v>
      </c>
      <c r="AG61" s="10">
        <v>0.79166666666666663</v>
      </c>
      <c r="AH61" s="10">
        <v>8.0645161290322578E-2</v>
      </c>
      <c r="AI61" s="7">
        <v>60729</v>
      </c>
      <c r="AJ61" s="2">
        <v>118.2</v>
      </c>
      <c r="AK61" s="7">
        <f t="shared" si="6"/>
        <v>51378.172588832487</v>
      </c>
      <c r="AL61" s="3">
        <v>0.13306190000000001</v>
      </c>
      <c r="AM61" s="3">
        <v>0.19899999999999998</v>
      </c>
      <c r="AN61" s="3"/>
      <c r="AO61" s="5">
        <v>601723</v>
      </c>
      <c r="AP61" s="5">
        <v>210389</v>
      </c>
      <c r="AQ61" s="5">
        <v>302051</v>
      </c>
      <c r="AR61" s="5">
        <v>54749</v>
      </c>
      <c r="AS61" s="5">
        <v>1342</v>
      </c>
      <c r="AT61" s="5">
        <v>21371</v>
      </c>
      <c r="AU61" s="5">
        <v>11821</v>
      </c>
      <c r="AV61" s="5">
        <v>32613</v>
      </c>
      <c r="AW61" s="5">
        <v>68202</v>
      </c>
      <c r="AX61" s="5">
        <v>87015</v>
      </c>
      <c r="AY61" s="5">
        <v>281107</v>
      </c>
      <c r="AZ61" s="5">
        <v>63977</v>
      </c>
      <c r="BA61" s="5">
        <v>68809</v>
      </c>
      <c r="BB61" s="3">
        <f t="shared" si="7"/>
        <v>0.34964427153357941</v>
      </c>
      <c r="BC61" s="3">
        <f t="shared" si="7"/>
        <v>0.50197682322264559</v>
      </c>
      <c r="BD61" s="3">
        <f t="shared" si="7"/>
        <v>9.0987048858029357E-2</v>
      </c>
      <c r="BE61" s="3">
        <f t="shared" si="7"/>
        <v>2.2302620973437943E-3</v>
      </c>
      <c r="BF61" s="3">
        <f t="shared" si="7"/>
        <v>3.5516342237208814E-2</v>
      </c>
      <c r="BG61" s="3">
        <f t="shared" si="7"/>
        <v>1.9645252051192989E-2</v>
      </c>
      <c r="BH61" s="3">
        <f t="shared" si="4"/>
        <v>5.419935751167896E-2</v>
      </c>
      <c r="BI61" s="3">
        <f t="shared" si="4"/>
        <v>0.11334451234205772</v>
      </c>
      <c r="BJ61" s="3">
        <f t="shared" si="4"/>
        <v>0.14460972906137873</v>
      </c>
      <c r="BK61" s="3">
        <f t="shared" si="4"/>
        <v>0.46717010983459167</v>
      </c>
      <c r="BL61" s="3">
        <f t="shared" si="4"/>
        <v>0.1063230090922235</v>
      </c>
      <c r="BM61" s="3">
        <f t="shared" si="4"/>
        <v>0.11435328215806941</v>
      </c>
    </row>
    <row r="62" spans="1:65" x14ac:dyDescent="0.2">
      <c r="A62" s="1">
        <v>3</v>
      </c>
      <c r="B62" s="2" t="s">
        <v>17</v>
      </c>
      <c r="C62" s="1">
        <v>5</v>
      </c>
      <c r="D62" s="2" t="s">
        <v>46</v>
      </c>
      <c r="E62" s="8" t="s">
        <v>53</v>
      </c>
      <c r="F62" s="8" t="s">
        <v>54</v>
      </c>
      <c r="G62" s="8" t="s">
        <v>55</v>
      </c>
      <c r="H62" s="2">
        <v>2010</v>
      </c>
      <c r="I62" s="2">
        <v>230.89</v>
      </c>
      <c r="J62" s="3">
        <v>0.41</v>
      </c>
      <c r="K62" s="3">
        <v>0.22675241530174001</v>
      </c>
      <c r="L62" s="4">
        <v>14.03602860117652</v>
      </c>
      <c r="M62" s="4">
        <v>303</v>
      </c>
      <c r="N62" s="3">
        <v>0.19858001092299291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7.25</v>
      </c>
      <c r="U62" s="2">
        <v>7.25</v>
      </c>
      <c r="V62" s="2">
        <f t="shared" si="5"/>
        <v>0</v>
      </c>
      <c r="W62" s="2">
        <v>1</v>
      </c>
      <c r="X62" s="5">
        <v>7033000</v>
      </c>
      <c r="Y62" s="5">
        <v>392000</v>
      </c>
      <c r="Z62" s="6">
        <v>5.6000000000000001E-2</v>
      </c>
      <c r="AA62" s="5">
        <v>488000</v>
      </c>
      <c r="AB62" s="6">
        <v>6.9000000000000006E-2</v>
      </c>
      <c r="AC62" s="10">
        <v>0.61678881650380024</v>
      </c>
      <c r="AD62" s="10">
        <v>0.54852062975027149</v>
      </c>
      <c r="AE62" s="10">
        <v>0.11068324348113104</v>
      </c>
      <c r="AF62" s="10">
        <v>0.82386058981233246</v>
      </c>
      <c r="AG62" s="10">
        <v>0.74329758713136729</v>
      </c>
      <c r="AH62" s="10">
        <v>9.7787178652782303E-2</v>
      </c>
      <c r="AI62" s="7">
        <v>44390</v>
      </c>
      <c r="AJ62" s="2">
        <v>99.1</v>
      </c>
      <c r="AK62" s="7">
        <f t="shared" si="6"/>
        <v>44793.138244197784</v>
      </c>
      <c r="AL62" s="3">
        <v>0.17098870000000002</v>
      </c>
      <c r="AM62" s="3">
        <v>0.16</v>
      </c>
      <c r="AN62" s="3">
        <v>0.17833333333333332</v>
      </c>
      <c r="AO62" s="5">
        <v>18801310</v>
      </c>
      <c r="AP62" s="5">
        <v>10925528</v>
      </c>
      <c r="AQ62" s="5">
        <v>2873547</v>
      </c>
      <c r="AR62" s="5">
        <v>4223806</v>
      </c>
      <c r="AS62" s="5">
        <v>47991</v>
      </c>
      <c r="AT62" s="5">
        <v>467669</v>
      </c>
      <c r="AU62" s="5">
        <v>262769</v>
      </c>
      <c r="AV62" s="5">
        <v>1073506</v>
      </c>
      <c r="AW62" s="5">
        <v>2928585</v>
      </c>
      <c r="AX62" s="5">
        <v>1739657</v>
      </c>
      <c r="AY62" s="5">
        <v>7462292</v>
      </c>
      <c r="AZ62" s="5">
        <v>2337668</v>
      </c>
      <c r="BA62" s="5">
        <v>3259602</v>
      </c>
      <c r="BB62" s="3">
        <f t="shared" si="7"/>
        <v>0.58110461451888196</v>
      </c>
      <c r="BC62" s="3">
        <f t="shared" si="7"/>
        <v>0.15283759482716897</v>
      </c>
      <c r="BD62" s="3">
        <f t="shared" si="7"/>
        <v>0.22465487777181484</v>
      </c>
      <c r="BE62" s="3">
        <f t="shared" si="7"/>
        <v>2.552534903153025E-3</v>
      </c>
      <c r="BF62" s="3">
        <f t="shared" si="7"/>
        <v>2.4874277377480613E-2</v>
      </c>
      <c r="BG62" s="3">
        <f t="shared" si="7"/>
        <v>1.3976100601500641E-2</v>
      </c>
      <c r="BH62" s="3">
        <f t="shared" si="4"/>
        <v>5.7097404382992462E-2</v>
      </c>
      <c r="BI62" s="3">
        <f t="shared" si="4"/>
        <v>0.15576494403847391</v>
      </c>
      <c r="BJ62" s="3">
        <f t="shared" si="4"/>
        <v>9.2528499343928691E-2</v>
      </c>
      <c r="BK62" s="3">
        <f t="shared" si="4"/>
        <v>0.39690276900918076</v>
      </c>
      <c r="BL62" s="3">
        <f t="shared" si="4"/>
        <v>0.12433537875818228</v>
      </c>
      <c r="BM62" s="3">
        <f t="shared" si="4"/>
        <v>0.17337100446724191</v>
      </c>
    </row>
    <row r="63" spans="1:65" x14ac:dyDescent="0.2">
      <c r="A63" s="1">
        <v>3</v>
      </c>
      <c r="B63" s="2" t="s">
        <v>17</v>
      </c>
      <c r="C63" s="1">
        <v>5</v>
      </c>
      <c r="D63" s="2" t="s">
        <v>46</v>
      </c>
      <c r="E63" s="8" t="s">
        <v>56</v>
      </c>
      <c r="F63" s="8" t="s">
        <v>57</v>
      </c>
      <c r="G63" s="8" t="s">
        <v>58</v>
      </c>
      <c r="H63" s="2">
        <v>2010</v>
      </c>
      <c r="I63" s="2">
        <v>273.22000000000003</v>
      </c>
      <c r="J63" s="3">
        <v>0.44900000000000001</v>
      </c>
      <c r="K63" s="3">
        <v>0.23279592079600001</v>
      </c>
      <c r="L63" s="4">
        <v>7.5626703818196095</v>
      </c>
      <c r="M63" s="4">
        <v>280</v>
      </c>
      <c r="N63" s="3">
        <v>0.18350628072091754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5.15</v>
      </c>
      <c r="U63" s="2">
        <v>7.25</v>
      </c>
      <c r="V63" s="2">
        <f t="shared" si="5"/>
        <v>0</v>
      </c>
      <c r="W63" s="2">
        <v>1</v>
      </c>
      <c r="X63" s="5">
        <v>3792000</v>
      </c>
      <c r="Y63" s="5">
        <v>153000</v>
      </c>
      <c r="Z63" s="6">
        <v>0.04</v>
      </c>
      <c r="AA63" s="5">
        <v>191000</v>
      </c>
      <c r="AB63" s="6">
        <v>0.05</v>
      </c>
      <c r="AC63" s="10">
        <v>0.64142779881016765</v>
      </c>
      <c r="AD63" s="10">
        <v>0.57301243915630073</v>
      </c>
      <c r="AE63" s="10">
        <v>0.1066610455311973</v>
      </c>
      <c r="AF63" s="10">
        <v>0.80327868852459017</v>
      </c>
      <c r="AG63" s="10">
        <v>0.72843905915894513</v>
      </c>
      <c r="AH63" s="10">
        <v>9.2871931381248149E-2</v>
      </c>
      <c r="AI63" s="7">
        <v>46252</v>
      </c>
      <c r="AJ63" s="2">
        <v>92.3</v>
      </c>
      <c r="AK63" s="7">
        <f t="shared" si="6"/>
        <v>50110.509209100761</v>
      </c>
      <c r="AL63" s="3">
        <v>0.17489529999999998</v>
      </c>
      <c r="AM63" s="3">
        <v>0.187</v>
      </c>
      <c r="AN63" s="3">
        <v>0.16333333333333333</v>
      </c>
      <c r="AO63" s="5">
        <v>9687653</v>
      </c>
      <c r="AP63" s="5">
        <v>5427133</v>
      </c>
      <c r="AQ63" s="5">
        <v>2921236</v>
      </c>
      <c r="AR63" s="5">
        <v>853689</v>
      </c>
      <c r="AS63" s="5">
        <v>21603</v>
      </c>
      <c r="AT63" s="5">
        <v>322135</v>
      </c>
      <c r="AU63" s="5">
        <v>141857</v>
      </c>
      <c r="AV63" s="5">
        <v>686785</v>
      </c>
      <c r="AW63" s="5">
        <v>1804767</v>
      </c>
      <c r="AX63" s="5">
        <v>970157</v>
      </c>
      <c r="AY63" s="5">
        <v>4124352</v>
      </c>
      <c r="AZ63" s="5">
        <v>1069557</v>
      </c>
      <c r="BA63" s="5">
        <v>1032035</v>
      </c>
      <c r="BB63" s="3">
        <f t="shared" si="7"/>
        <v>0.56021133292036784</v>
      </c>
      <c r="BC63" s="3">
        <f t="shared" si="7"/>
        <v>0.30154217951448098</v>
      </c>
      <c r="BD63" s="3">
        <f t="shared" si="7"/>
        <v>8.8121343735164753E-2</v>
      </c>
      <c r="BE63" s="3">
        <f t="shared" si="7"/>
        <v>2.2299518779213085E-3</v>
      </c>
      <c r="BF63" s="3">
        <f t="shared" si="7"/>
        <v>3.3252119992324247E-2</v>
      </c>
      <c r="BG63" s="3">
        <f t="shared" si="7"/>
        <v>1.4643071959740919E-2</v>
      </c>
      <c r="BH63" s="3">
        <f t="shared" si="4"/>
        <v>7.0892815834753778E-2</v>
      </c>
      <c r="BI63" s="3">
        <f t="shared" si="4"/>
        <v>0.18629558676389421</v>
      </c>
      <c r="BJ63" s="3">
        <f t="shared" si="4"/>
        <v>0.10014365708598356</v>
      </c>
      <c r="BK63" s="3">
        <f t="shared" si="4"/>
        <v>0.42573283745815421</v>
      </c>
      <c r="BL63" s="3">
        <f t="shared" si="4"/>
        <v>0.1104041401978374</v>
      </c>
      <c r="BM63" s="3">
        <f t="shared" si="4"/>
        <v>0.10653096265937684</v>
      </c>
    </row>
    <row r="64" spans="1:65" x14ac:dyDescent="0.2">
      <c r="A64" s="1">
        <v>4</v>
      </c>
      <c r="B64" s="2" t="s">
        <v>22</v>
      </c>
      <c r="C64" s="1">
        <v>9</v>
      </c>
      <c r="D64" s="2" t="s">
        <v>23</v>
      </c>
      <c r="E64" s="8" t="s">
        <v>59</v>
      </c>
      <c r="F64" s="8" t="s">
        <v>60</v>
      </c>
      <c r="G64" s="8" t="s">
        <v>61</v>
      </c>
      <c r="H64" s="2">
        <v>2010</v>
      </c>
      <c r="I64" s="2">
        <v>416.32</v>
      </c>
      <c r="J64" s="3">
        <v>0.56499999999999995</v>
      </c>
      <c r="K64" s="3">
        <v>0.3903637282854</v>
      </c>
      <c r="L64" s="4">
        <v>41.413927223266555</v>
      </c>
      <c r="M64" s="4">
        <v>610</v>
      </c>
      <c r="N64" s="3">
        <v>0.3475783475783476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7.25</v>
      </c>
      <c r="U64" s="2">
        <v>7.25</v>
      </c>
      <c r="V64" s="2">
        <f t="shared" si="5"/>
        <v>0</v>
      </c>
      <c r="W64" s="2">
        <v>0</v>
      </c>
      <c r="X64" s="5">
        <v>511000</v>
      </c>
      <c r="Y64" s="5">
        <v>111000</v>
      </c>
      <c r="Z64" s="6">
        <v>0.218</v>
      </c>
      <c r="AA64" s="5">
        <v>120000</v>
      </c>
      <c r="AB64" s="6">
        <v>0.23499999999999999</v>
      </c>
      <c r="AC64" s="10">
        <v>0.62992922143579377</v>
      </c>
      <c r="AD64" s="10">
        <v>0.58543983822042467</v>
      </c>
      <c r="AE64" s="10">
        <v>6.9020866773675763E-2</v>
      </c>
      <c r="AF64" s="10">
        <v>0.83228511530398319</v>
      </c>
      <c r="AG64" s="10">
        <v>0.77987421383647804</v>
      </c>
      <c r="AH64" s="10">
        <v>6.0453400503778336E-2</v>
      </c>
      <c r="AI64" s="7">
        <v>62774</v>
      </c>
      <c r="AJ64" s="2">
        <v>117.2</v>
      </c>
      <c r="AK64" s="7">
        <f t="shared" si="6"/>
        <v>53561.433447098978</v>
      </c>
      <c r="AL64" s="3">
        <v>0.16495969999999999</v>
      </c>
      <c r="AM64" s="3">
        <v>0.121</v>
      </c>
      <c r="AN64" s="3">
        <v>0.15866666666666665</v>
      </c>
      <c r="AO64" s="5">
        <v>1360301</v>
      </c>
      <c r="AP64" s="5">
        <v>310756</v>
      </c>
      <c r="AQ64" s="5">
        <v>20075</v>
      </c>
      <c r="AR64" s="5">
        <v>120842</v>
      </c>
      <c r="AS64" s="5">
        <v>2854</v>
      </c>
      <c r="AT64" s="5">
        <v>645168</v>
      </c>
      <c r="AU64" s="5">
        <v>260606</v>
      </c>
      <c r="AV64" s="5">
        <v>87407</v>
      </c>
      <c r="AW64" s="5">
        <v>216411</v>
      </c>
      <c r="AX64" s="5">
        <v>130312</v>
      </c>
      <c r="AY64" s="5">
        <v>555471</v>
      </c>
      <c r="AZ64" s="5">
        <v>175562</v>
      </c>
      <c r="BA64" s="5">
        <v>195138</v>
      </c>
      <c r="BB64" s="3">
        <f t="shared" si="7"/>
        <v>0.22844649823825755</v>
      </c>
      <c r="BC64" s="3">
        <f t="shared" si="7"/>
        <v>1.4757763171533359E-2</v>
      </c>
      <c r="BD64" s="3">
        <f t="shared" si="7"/>
        <v>8.8834750544181024E-2</v>
      </c>
      <c r="BE64" s="3">
        <f t="shared" si="7"/>
        <v>2.0980650606005581E-3</v>
      </c>
      <c r="BF64" s="3">
        <f t="shared" si="7"/>
        <v>0.47428326524791203</v>
      </c>
      <c r="BG64" s="3">
        <f t="shared" si="7"/>
        <v>0.19157965773751545</v>
      </c>
      <c r="BH64" s="3">
        <f t="shared" si="4"/>
        <v>6.4255631657993348E-2</v>
      </c>
      <c r="BI64" s="3">
        <f t="shared" si="4"/>
        <v>0.15909052481766903</v>
      </c>
      <c r="BJ64" s="3">
        <f t="shared" si="4"/>
        <v>9.5796445051499632E-2</v>
      </c>
      <c r="BK64" s="3">
        <f t="shared" si="4"/>
        <v>0.40834418264781103</v>
      </c>
      <c r="BL64" s="3">
        <f t="shared" si="4"/>
        <v>0.12906114161498081</v>
      </c>
      <c r="BM64" s="3">
        <f t="shared" si="4"/>
        <v>0.14345207421004616</v>
      </c>
    </row>
    <row r="65" spans="1:65" x14ac:dyDescent="0.2">
      <c r="A65" s="1">
        <v>4</v>
      </c>
      <c r="B65" s="2" t="s">
        <v>22</v>
      </c>
      <c r="C65" s="1">
        <v>8</v>
      </c>
      <c r="D65" s="2" t="s">
        <v>27</v>
      </c>
      <c r="E65" s="8" t="s">
        <v>62</v>
      </c>
      <c r="F65" s="8" t="s">
        <v>63</v>
      </c>
      <c r="G65" s="8" t="s">
        <v>64</v>
      </c>
      <c r="H65" s="2">
        <v>2010</v>
      </c>
      <c r="I65" s="2">
        <v>255.47</v>
      </c>
      <c r="J65" s="3">
        <v>0.48099999999999998</v>
      </c>
      <c r="K65" s="3">
        <v>0.39565187929793</v>
      </c>
      <c r="L65" s="4">
        <v>4.5690605533344844</v>
      </c>
      <c r="M65" s="4">
        <v>309</v>
      </c>
      <c r="N65" s="3">
        <v>0.20251228836701257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7.25</v>
      </c>
      <c r="U65" s="2">
        <v>7.25</v>
      </c>
      <c r="V65" s="2">
        <f t="shared" si="5"/>
        <v>0</v>
      </c>
      <c r="W65" s="2">
        <v>1</v>
      </c>
      <c r="X65" s="5">
        <v>584000</v>
      </c>
      <c r="Y65" s="5">
        <v>42000</v>
      </c>
      <c r="Z65" s="6">
        <v>7.0999999999999994E-2</v>
      </c>
      <c r="AA65" s="5">
        <v>50000</v>
      </c>
      <c r="AB65" s="6">
        <v>8.5999999999999993E-2</v>
      </c>
      <c r="AC65" s="10">
        <v>0.65262252794496989</v>
      </c>
      <c r="AD65" s="10">
        <v>0.59415305245055894</v>
      </c>
      <c r="AE65" s="10">
        <v>8.9591567852437423E-2</v>
      </c>
      <c r="AF65" s="10">
        <v>0.82136894824707851</v>
      </c>
      <c r="AG65" s="10">
        <v>0.75626043405676124</v>
      </c>
      <c r="AH65" s="10">
        <v>7.926829268292683E-2</v>
      </c>
      <c r="AI65" s="7">
        <v>43259</v>
      </c>
      <c r="AJ65" s="2">
        <v>93.5</v>
      </c>
      <c r="AK65" s="7">
        <f t="shared" si="6"/>
        <v>46266.310160427805</v>
      </c>
      <c r="AL65" s="3">
        <v>0.15061460000000002</v>
      </c>
      <c r="AM65" s="3">
        <v>0.14000000000000001</v>
      </c>
      <c r="AN65" s="3">
        <v>0.11133333333333333</v>
      </c>
      <c r="AO65" s="5">
        <v>1567582</v>
      </c>
      <c r="AP65" s="5">
        <v>1318281</v>
      </c>
      <c r="AQ65" s="5">
        <v>8960</v>
      </c>
      <c r="AR65" s="5">
        <v>175901</v>
      </c>
      <c r="AS65" s="5">
        <v>17615</v>
      </c>
      <c r="AT65" s="5">
        <v>20897</v>
      </c>
      <c r="AU65" s="5">
        <v>25928</v>
      </c>
      <c r="AV65" s="5">
        <v>121772</v>
      </c>
      <c r="AW65" s="5">
        <v>307300</v>
      </c>
      <c r="AX65" s="5">
        <v>154418</v>
      </c>
      <c r="AY65" s="5">
        <v>609111</v>
      </c>
      <c r="AZ65" s="5">
        <v>180313</v>
      </c>
      <c r="BA65" s="5">
        <v>194668</v>
      </c>
      <c r="BB65" s="3">
        <f t="shared" si="7"/>
        <v>0.84096461939471112</v>
      </c>
      <c r="BC65" s="3">
        <f t="shared" si="7"/>
        <v>5.7158094440992561E-3</v>
      </c>
      <c r="BD65" s="3">
        <f t="shared" si="7"/>
        <v>0.11221167377527938</v>
      </c>
      <c r="BE65" s="3">
        <f t="shared" si="7"/>
        <v>1.1237051714041116E-2</v>
      </c>
      <c r="BF65" s="3">
        <f t="shared" si="7"/>
        <v>1.3330722093006937E-2</v>
      </c>
      <c r="BG65" s="3">
        <f t="shared" si="7"/>
        <v>1.6540123578862222E-2</v>
      </c>
      <c r="BH65" s="3">
        <f t="shared" si="4"/>
        <v>7.7681422726211452E-2</v>
      </c>
      <c r="BI65" s="3">
        <f t="shared" si="4"/>
        <v>0.19603440202809166</v>
      </c>
      <c r="BJ65" s="3">
        <f t="shared" si="4"/>
        <v>9.850712753782577E-2</v>
      </c>
      <c r="BK65" s="3">
        <f t="shared" si="4"/>
        <v>0.3885672328465114</v>
      </c>
      <c r="BL65" s="3">
        <f t="shared" si="4"/>
        <v>0.11502619958636932</v>
      </c>
      <c r="BM65" s="3">
        <f t="shared" si="4"/>
        <v>0.1241836152749904</v>
      </c>
    </row>
    <row r="66" spans="1:65" x14ac:dyDescent="0.2">
      <c r="A66" s="1">
        <v>2</v>
      </c>
      <c r="B66" s="2" t="s">
        <v>65</v>
      </c>
      <c r="C66" s="1">
        <v>3</v>
      </c>
      <c r="D66" s="2" t="s">
        <v>66</v>
      </c>
      <c r="E66" s="8" t="s">
        <v>67</v>
      </c>
      <c r="F66" s="8" t="s">
        <v>68</v>
      </c>
      <c r="G66" s="8" t="s">
        <v>69</v>
      </c>
      <c r="H66" s="2">
        <v>2010</v>
      </c>
      <c r="I66" s="2">
        <v>316.69</v>
      </c>
      <c r="J66" s="3">
        <v>0.38600000000000001</v>
      </c>
      <c r="K66" s="3">
        <v>0.31744986677567</v>
      </c>
      <c r="L66" s="4">
        <v>10.60491836746948</v>
      </c>
      <c r="M66" s="4">
        <v>432</v>
      </c>
      <c r="N66" s="3">
        <v>0.28312397596941563</v>
      </c>
      <c r="O66" s="2">
        <v>0.05</v>
      </c>
      <c r="P66" s="2">
        <v>0</v>
      </c>
      <c r="Q66" s="2">
        <v>0</v>
      </c>
      <c r="R66" s="2">
        <v>1</v>
      </c>
      <c r="S66" s="2">
        <v>1</v>
      </c>
      <c r="T66" s="2">
        <v>8.25</v>
      </c>
      <c r="U66" s="2">
        <v>8.25</v>
      </c>
      <c r="V66" s="2">
        <f t="shared" si="5"/>
        <v>1</v>
      </c>
      <c r="W66" s="2">
        <v>0</v>
      </c>
      <c r="X66" s="5">
        <v>5434000</v>
      </c>
      <c r="Y66" s="5">
        <v>844000</v>
      </c>
      <c r="Z66" s="6">
        <v>0.155</v>
      </c>
      <c r="AA66" s="5">
        <v>891000</v>
      </c>
      <c r="AB66" s="6">
        <v>0.16400000000000001</v>
      </c>
      <c r="AC66" s="10">
        <v>0.668780193236715</v>
      </c>
      <c r="AD66" s="10">
        <v>0.60084541062801933</v>
      </c>
      <c r="AE66" s="10">
        <v>0.10158013544018059</v>
      </c>
      <c r="AF66" s="10">
        <v>0.83174067828367992</v>
      </c>
      <c r="AG66" s="10">
        <v>0.75435637998875771</v>
      </c>
      <c r="AH66" s="10">
        <v>9.3038972741608467E-2</v>
      </c>
      <c r="AI66" s="7">
        <v>52967</v>
      </c>
      <c r="AJ66" s="2">
        <v>100.9</v>
      </c>
      <c r="AK66" s="7">
        <f t="shared" si="6"/>
        <v>52494.549058473734</v>
      </c>
      <c r="AL66" s="3">
        <v>0.1457928</v>
      </c>
      <c r="AM66" s="3">
        <v>0.14099999999999999</v>
      </c>
      <c r="AN66" s="3">
        <v>0.14100000000000001</v>
      </c>
      <c r="AO66" s="5">
        <v>12830632</v>
      </c>
      <c r="AP66" s="5">
        <v>8181822</v>
      </c>
      <c r="AQ66" s="5">
        <v>1839360</v>
      </c>
      <c r="AR66" s="5">
        <v>2027578</v>
      </c>
      <c r="AS66" s="5">
        <v>19120</v>
      </c>
      <c r="AT66" s="5">
        <v>592677</v>
      </c>
      <c r="AU66" s="5">
        <v>170075</v>
      </c>
      <c r="AV66" s="5">
        <v>835577</v>
      </c>
      <c r="AW66" s="5">
        <v>2293602</v>
      </c>
      <c r="AX66" s="5">
        <v>1246307</v>
      </c>
      <c r="AY66" s="5">
        <v>5372726</v>
      </c>
      <c r="AZ66" s="5">
        <v>1473207</v>
      </c>
      <c r="BA66" s="5">
        <v>1609213</v>
      </c>
      <c r="BB66" s="3">
        <f t="shared" si="7"/>
        <v>0.63767879867492105</v>
      </c>
      <c r="BC66" s="3">
        <f t="shared" si="7"/>
        <v>0.14335692894940794</v>
      </c>
      <c r="BD66" s="3">
        <f t="shared" si="7"/>
        <v>0.15802635443055338</v>
      </c>
      <c r="BE66" s="3">
        <f t="shared" si="7"/>
        <v>1.4901838038843293E-3</v>
      </c>
      <c r="BF66" s="3">
        <f t="shared" si="7"/>
        <v>4.6192346565625139E-2</v>
      </c>
      <c r="BG66" s="3">
        <f t="shared" si="7"/>
        <v>1.3255387575608122E-2</v>
      </c>
      <c r="BH66" s="3">
        <f t="shared" si="4"/>
        <v>6.5123604199699592E-2</v>
      </c>
      <c r="BI66" s="3">
        <f t="shared" si="4"/>
        <v>0.17875986155631304</v>
      </c>
      <c r="BJ66" s="3">
        <f t="shared" si="4"/>
        <v>9.7135277513999307E-2</v>
      </c>
      <c r="BK66" s="3">
        <f t="shared" si="4"/>
        <v>0.41874211652239735</v>
      </c>
      <c r="BL66" s="3">
        <f t="shared" si="4"/>
        <v>0.11481951941260571</v>
      </c>
      <c r="BM66" s="3">
        <f t="shared" si="4"/>
        <v>0.125419620794985</v>
      </c>
    </row>
    <row r="67" spans="1:65" x14ac:dyDescent="0.2">
      <c r="A67" s="1">
        <v>2</v>
      </c>
      <c r="B67" s="2" t="s">
        <v>65</v>
      </c>
      <c r="C67" s="1">
        <v>3</v>
      </c>
      <c r="D67" s="2" t="s">
        <v>66</v>
      </c>
      <c r="E67" s="8" t="s">
        <v>70</v>
      </c>
      <c r="F67" s="8" t="s">
        <v>71</v>
      </c>
      <c r="G67" s="8" t="s">
        <v>72</v>
      </c>
      <c r="H67" s="2">
        <v>2010</v>
      </c>
      <c r="I67" s="2">
        <v>295</v>
      </c>
      <c r="J67" s="3">
        <v>0.52500000000000002</v>
      </c>
      <c r="K67" s="3">
        <v>0.24530776706426999</v>
      </c>
      <c r="L67" s="4">
        <v>18.895541017584254</v>
      </c>
      <c r="M67" s="4">
        <v>288</v>
      </c>
      <c r="N67" s="3">
        <v>0.18874931731294375</v>
      </c>
      <c r="O67" s="2">
        <v>0.09</v>
      </c>
      <c r="P67" s="2">
        <v>0</v>
      </c>
      <c r="Q67" s="2">
        <v>0</v>
      </c>
      <c r="R67" s="2">
        <v>1</v>
      </c>
      <c r="S67" s="2">
        <v>1</v>
      </c>
      <c r="T67" s="2">
        <v>7.25</v>
      </c>
      <c r="U67" s="2">
        <v>7.25</v>
      </c>
      <c r="V67" s="2">
        <f t="shared" si="5"/>
        <v>0</v>
      </c>
      <c r="W67" s="2">
        <v>0</v>
      </c>
      <c r="X67" s="5">
        <v>2554000</v>
      </c>
      <c r="Y67" s="5">
        <v>279000</v>
      </c>
      <c r="Z67" s="6">
        <v>0.109</v>
      </c>
      <c r="AA67" s="5">
        <v>313000</v>
      </c>
      <c r="AB67" s="6">
        <v>0.122</v>
      </c>
      <c r="AC67" s="10">
        <v>0.63838833772018633</v>
      </c>
      <c r="AD67" s="10">
        <v>0.57056084227576431</v>
      </c>
      <c r="AE67" s="10">
        <v>0.10593085949888995</v>
      </c>
      <c r="AF67" s="10">
        <v>0.82910651580179473</v>
      </c>
      <c r="AG67" s="10">
        <v>0.7502926258291065</v>
      </c>
      <c r="AH67" s="10">
        <v>9.4588235294117654E-2</v>
      </c>
      <c r="AI67" s="7">
        <v>44616</v>
      </c>
      <c r="AJ67" s="2">
        <v>91.4</v>
      </c>
      <c r="AK67" s="7">
        <f t="shared" si="6"/>
        <v>48814.004376367615</v>
      </c>
      <c r="AL67" s="3">
        <v>0.1236481</v>
      </c>
      <c r="AM67" s="3">
        <v>0.16300000000000001</v>
      </c>
      <c r="AN67" s="3">
        <v>0.13400000000000001</v>
      </c>
      <c r="AO67" s="5">
        <v>6483802</v>
      </c>
      <c r="AP67" s="5">
        <v>5294209</v>
      </c>
      <c r="AQ67" s="5">
        <v>584979</v>
      </c>
      <c r="AR67" s="5">
        <v>389707</v>
      </c>
      <c r="AS67" s="5">
        <v>14274</v>
      </c>
      <c r="AT67" s="5">
        <v>104862</v>
      </c>
      <c r="AU67" s="5">
        <v>95771</v>
      </c>
      <c r="AV67" s="5">
        <v>434075</v>
      </c>
      <c r="AW67" s="5">
        <v>1174223</v>
      </c>
      <c r="AX67" s="5">
        <v>650310</v>
      </c>
      <c r="AY67" s="5">
        <v>2614943</v>
      </c>
      <c r="AZ67" s="5">
        <v>769143</v>
      </c>
      <c r="BA67" s="5">
        <v>841108</v>
      </c>
      <c r="BB67" s="3">
        <f t="shared" si="7"/>
        <v>0.81652848128304967</v>
      </c>
      <c r="BC67" s="3">
        <f t="shared" si="7"/>
        <v>9.0221601461611567E-2</v>
      </c>
      <c r="BD67" s="3">
        <f t="shared" si="7"/>
        <v>6.0104703999289306E-2</v>
      </c>
      <c r="BE67" s="3">
        <f t="shared" si="7"/>
        <v>2.2014861033695971E-3</v>
      </c>
      <c r="BF67" s="3">
        <f t="shared" si="7"/>
        <v>1.6172918297011538E-2</v>
      </c>
      <c r="BG67" s="3">
        <f t="shared" si="7"/>
        <v>1.4770808855668326E-2</v>
      </c>
      <c r="BH67" s="3">
        <f t="shared" si="4"/>
        <v>6.6947602656589458E-2</v>
      </c>
      <c r="BI67" s="3">
        <f t="shared" si="4"/>
        <v>0.18110099598969864</v>
      </c>
      <c r="BJ67" s="3">
        <f t="shared" si="4"/>
        <v>0.10029763401164934</v>
      </c>
      <c r="BK67" s="3">
        <f t="shared" si="4"/>
        <v>0.40330395653661233</v>
      </c>
      <c r="BL67" s="3">
        <f t="shared" si="4"/>
        <v>0.11862530657166891</v>
      </c>
      <c r="BM67" s="3">
        <f t="shared" si="4"/>
        <v>0.12972450423378135</v>
      </c>
    </row>
    <row r="68" spans="1:65" x14ac:dyDescent="0.2">
      <c r="A68" s="1">
        <v>2</v>
      </c>
      <c r="B68" s="2" t="s">
        <v>65</v>
      </c>
      <c r="C68" s="1">
        <v>4</v>
      </c>
      <c r="D68" s="2" t="s">
        <v>73</v>
      </c>
      <c r="E68" s="8" t="s">
        <v>74</v>
      </c>
      <c r="F68" s="8" t="s">
        <v>75</v>
      </c>
      <c r="G68" s="8" t="s">
        <v>76</v>
      </c>
      <c r="H68" s="2">
        <v>2010</v>
      </c>
      <c r="I68" s="2">
        <v>321.39</v>
      </c>
      <c r="J68" s="3">
        <v>0.53300000000000003</v>
      </c>
      <c r="K68" s="3">
        <v>0.39427405926186998</v>
      </c>
      <c r="L68" s="4">
        <v>34.887260120656236</v>
      </c>
      <c r="M68" s="4">
        <v>426</v>
      </c>
      <c r="N68" s="3">
        <v>0.27919169852539599</v>
      </c>
      <c r="O68" s="2">
        <v>7.0000000000000007E-2</v>
      </c>
      <c r="P68" s="2">
        <v>0</v>
      </c>
      <c r="Q68" s="2">
        <v>0</v>
      </c>
      <c r="R68" s="2">
        <v>1</v>
      </c>
      <c r="S68" s="2">
        <v>1</v>
      </c>
      <c r="T68" s="2">
        <v>7.25</v>
      </c>
      <c r="U68" s="2">
        <v>7.25</v>
      </c>
      <c r="V68" s="2">
        <f t="shared" si="5"/>
        <v>0</v>
      </c>
      <c r="W68" s="2">
        <v>1</v>
      </c>
      <c r="X68" s="5">
        <v>1393000</v>
      </c>
      <c r="Y68" s="5">
        <v>158000</v>
      </c>
      <c r="Z68" s="6">
        <v>0.114</v>
      </c>
      <c r="AA68" s="5">
        <v>192000</v>
      </c>
      <c r="AB68" s="6">
        <v>0.13800000000000001</v>
      </c>
      <c r="AC68" s="10">
        <v>0.71252129471890968</v>
      </c>
      <c r="AD68" s="10">
        <v>0.6690800681431005</v>
      </c>
      <c r="AE68" s="10">
        <v>6.0968320382546327E-2</v>
      </c>
      <c r="AF68" s="10">
        <v>0.88532883642495785</v>
      </c>
      <c r="AG68" s="10">
        <v>0.83811129848229338</v>
      </c>
      <c r="AH68" s="10">
        <v>5.4285714285714284E-2</v>
      </c>
      <c r="AI68" s="7">
        <v>48031</v>
      </c>
      <c r="AJ68" s="2">
        <v>89.2</v>
      </c>
      <c r="AK68" s="7">
        <f t="shared" si="6"/>
        <v>53846.412556053809</v>
      </c>
      <c r="AL68" s="3">
        <v>0.13927690000000001</v>
      </c>
      <c r="AM68" s="3">
        <v>0.10300000000000001</v>
      </c>
      <c r="AN68" s="3">
        <v>7.7333333333333323E-2</v>
      </c>
      <c r="AO68" s="5">
        <v>3046355</v>
      </c>
      <c r="AP68" s="5">
        <v>2703407</v>
      </c>
      <c r="AQ68" s="5">
        <v>87707</v>
      </c>
      <c r="AR68" s="5">
        <v>151544</v>
      </c>
      <c r="AS68" s="5">
        <v>8641</v>
      </c>
      <c r="AT68" s="5">
        <v>55032</v>
      </c>
      <c r="AU68" s="5">
        <v>40024</v>
      </c>
      <c r="AV68" s="5">
        <v>202123</v>
      </c>
      <c r="AW68" s="5">
        <v>525870</v>
      </c>
      <c r="AX68" s="5">
        <v>305867</v>
      </c>
      <c r="AY68" s="5">
        <v>1186857</v>
      </c>
      <c r="AZ68" s="5">
        <v>372750</v>
      </c>
      <c r="BA68" s="5">
        <v>452888</v>
      </c>
      <c r="BB68" s="3">
        <f t="shared" si="7"/>
        <v>0.88742349463539216</v>
      </c>
      <c r="BC68" s="3">
        <f t="shared" si="7"/>
        <v>2.8790800809492E-2</v>
      </c>
      <c r="BD68" s="3">
        <f t="shared" si="7"/>
        <v>4.974600793407203E-2</v>
      </c>
      <c r="BE68" s="3">
        <f t="shared" si="7"/>
        <v>2.836504609607219E-3</v>
      </c>
      <c r="BF68" s="3">
        <f t="shared" si="7"/>
        <v>1.8064867686136382E-2</v>
      </c>
      <c r="BG68" s="3">
        <f t="shared" si="7"/>
        <v>1.3138324325300236E-2</v>
      </c>
      <c r="BH68" s="3">
        <f t="shared" si="4"/>
        <v>6.6349128712838781E-2</v>
      </c>
      <c r="BI68" s="3">
        <f t="shared" si="4"/>
        <v>0.17262269170861572</v>
      </c>
      <c r="BJ68" s="3">
        <f t="shared" si="4"/>
        <v>0.10040425360800039</v>
      </c>
      <c r="BK68" s="3">
        <f t="shared" si="4"/>
        <v>0.38959904541657159</v>
      </c>
      <c r="BL68" s="3">
        <f t="shared" si="4"/>
        <v>0.12235934419987166</v>
      </c>
      <c r="BM68" s="3">
        <f t="shared" si="4"/>
        <v>0.14866553635410187</v>
      </c>
    </row>
    <row r="69" spans="1:65" x14ac:dyDescent="0.2">
      <c r="A69" s="1">
        <v>2</v>
      </c>
      <c r="B69" s="2" t="s">
        <v>65</v>
      </c>
      <c r="C69" s="1">
        <v>4</v>
      </c>
      <c r="D69" s="2" t="s">
        <v>73</v>
      </c>
      <c r="E69" s="8" t="s">
        <v>77</v>
      </c>
      <c r="F69" s="8" t="s">
        <v>78</v>
      </c>
      <c r="G69" s="8" t="s">
        <v>79</v>
      </c>
      <c r="H69" s="2">
        <v>2010</v>
      </c>
      <c r="I69" s="2">
        <v>326.27</v>
      </c>
      <c r="J69" s="3">
        <v>0.52700000000000002</v>
      </c>
      <c r="K69" s="3">
        <v>0.35060432224135002</v>
      </c>
      <c r="L69" s="4">
        <v>21.427264628209617</v>
      </c>
      <c r="M69" s="4">
        <v>429</v>
      </c>
      <c r="N69" s="3">
        <v>0.28115783724740578</v>
      </c>
      <c r="O69" s="2">
        <v>0.18</v>
      </c>
      <c r="P69" s="2">
        <v>0</v>
      </c>
      <c r="Q69" s="2">
        <v>0</v>
      </c>
      <c r="R69" s="2">
        <v>1</v>
      </c>
      <c r="S69" s="2">
        <v>1</v>
      </c>
      <c r="T69" s="2">
        <v>7.25</v>
      </c>
      <c r="U69" s="2">
        <v>7.25</v>
      </c>
      <c r="V69" s="2">
        <f t="shared" si="5"/>
        <v>0</v>
      </c>
      <c r="W69" s="2">
        <v>1</v>
      </c>
      <c r="X69" s="5">
        <v>1222000</v>
      </c>
      <c r="Y69" s="5">
        <v>84000</v>
      </c>
      <c r="Z69" s="6">
        <v>6.8000000000000005E-2</v>
      </c>
      <c r="AA69" s="5">
        <v>111000</v>
      </c>
      <c r="AB69" s="6">
        <v>9.0999999999999998E-2</v>
      </c>
      <c r="AC69" s="10">
        <v>0.69757688723205968</v>
      </c>
      <c r="AD69" s="10">
        <v>0.6453867660764212</v>
      </c>
      <c r="AE69" s="10">
        <v>7.4148296593186377E-2</v>
      </c>
      <c r="AF69" s="10">
        <v>0.85739750445632801</v>
      </c>
      <c r="AG69" s="10">
        <v>0.80035650623885923</v>
      </c>
      <c r="AH69" s="10">
        <v>6.5488565488565492E-2</v>
      </c>
      <c r="AI69" s="7">
        <v>47888</v>
      </c>
      <c r="AJ69" s="2">
        <v>89.9</v>
      </c>
      <c r="AK69" s="7">
        <f t="shared" si="6"/>
        <v>53268.075639599549</v>
      </c>
      <c r="AL69" s="3">
        <v>0.16500430000000002</v>
      </c>
      <c r="AM69" s="3">
        <v>0.14300000000000002</v>
      </c>
      <c r="AN69" s="3">
        <v>0.105</v>
      </c>
      <c r="AO69" s="5">
        <v>2853118</v>
      </c>
      <c r="AP69" s="5">
        <v>2233536</v>
      </c>
      <c r="AQ69" s="5">
        <v>163542</v>
      </c>
      <c r="AR69" s="5">
        <v>300042</v>
      </c>
      <c r="AS69" s="5">
        <v>23157</v>
      </c>
      <c r="AT69" s="5">
        <v>69752</v>
      </c>
      <c r="AU69" s="5">
        <v>63089</v>
      </c>
      <c r="AV69" s="5">
        <v>205492</v>
      </c>
      <c r="AW69" s="5">
        <v>521447</v>
      </c>
      <c r="AX69" s="5">
        <v>288159</v>
      </c>
      <c r="AY69" s="5">
        <v>1130657</v>
      </c>
      <c r="AZ69" s="5">
        <v>331247</v>
      </c>
      <c r="BA69" s="5">
        <v>376116</v>
      </c>
      <c r="BB69" s="3">
        <f t="shared" si="7"/>
        <v>0.78284038725352401</v>
      </c>
      <c r="BC69" s="3">
        <f t="shared" si="7"/>
        <v>5.7320447314131419E-2</v>
      </c>
      <c r="BD69" s="3">
        <f t="shared" si="7"/>
        <v>0.10516284289678871</v>
      </c>
      <c r="BE69" s="3">
        <f t="shared" si="7"/>
        <v>8.1163835495061901E-3</v>
      </c>
      <c r="BF69" s="3">
        <f t="shared" si="7"/>
        <v>2.4447639389608141E-2</v>
      </c>
      <c r="BG69" s="3">
        <f t="shared" si="7"/>
        <v>2.2112299596441506E-2</v>
      </c>
      <c r="BH69" s="3">
        <f t="shared" si="4"/>
        <v>7.2023659729460898E-2</v>
      </c>
      <c r="BI69" s="3">
        <f t="shared" si="4"/>
        <v>0.18276390951933991</v>
      </c>
      <c r="BJ69" s="3">
        <f t="shared" si="4"/>
        <v>0.10099792577804353</v>
      </c>
      <c r="BK69" s="3">
        <f t="shared" si="4"/>
        <v>0.39628820118901498</v>
      </c>
      <c r="BL69" s="3">
        <f t="shared" si="4"/>
        <v>0.11610000007009876</v>
      </c>
      <c r="BM69" s="3">
        <f t="shared" si="4"/>
        <v>0.13182630371404197</v>
      </c>
    </row>
    <row r="70" spans="1:65" x14ac:dyDescent="0.2">
      <c r="A70" s="1">
        <v>3</v>
      </c>
      <c r="B70" s="2" t="s">
        <v>17</v>
      </c>
      <c r="C70" s="1">
        <v>6</v>
      </c>
      <c r="D70" s="2" t="s">
        <v>18</v>
      </c>
      <c r="E70" s="8" t="s">
        <v>80</v>
      </c>
      <c r="F70" s="8" t="s">
        <v>81</v>
      </c>
      <c r="G70" s="8" t="s">
        <v>82</v>
      </c>
      <c r="H70" s="2">
        <v>2010</v>
      </c>
      <c r="I70" s="2">
        <v>288.8</v>
      </c>
      <c r="J70" s="3">
        <v>0.49399999999999999</v>
      </c>
      <c r="K70" s="3">
        <v>0.23388634484955001</v>
      </c>
      <c r="L70" s="4">
        <v>23.847986009416129</v>
      </c>
      <c r="M70" s="4">
        <v>262</v>
      </c>
      <c r="N70" s="3">
        <v>0.17170944838885854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7.25</v>
      </c>
      <c r="U70" s="2">
        <v>7.25</v>
      </c>
      <c r="V70" s="2">
        <f t="shared" si="5"/>
        <v>0</v>
      </c>
      <c r="W70" s="2">
        <v>0</v>
      </c>
      <c r="X70" s="5">
        <v>1642000</v>
      </c>
      <c r="Y70" s="5">
        <v>147000</v>
      </c>
      <c r="Z70" s="6">
        <v>8.8999999999999996E-2</v>
      </c>
      <c r="AA70" s="5">
        <v>166000</v>
      </c>
      <c r="AB70" s="6">
        <v>0.10100000000000001</v>
      </c>
      <c r="AC70" s="10">
        <v>0.61299940369707806</v>
      </c>
      <c r="AD70" s="10">
        <v>0.5497912939773405</v>
      </c>
      <c r="AE70" s="10">
        <v>0.10311284046692606</v>
      </c>
      <c r="AF70" s="10">
        <v>0.78212290502793291</v>
      </c>
      <c r="AG70" s="10">
        <v>0.71340782122905033</v>
      </c>
      <c r="AH70" s="10">
        <v>8.8571428571428565E-2</v>
      </c>
      <c r="AI70" s="7">
        <v>40089</v>
      </c>
      <c r="AJ70" s="2">
        <v>88.6</v>
      </c>
      <c r="AK70" s="7">
        <f t="shared" si="6"/>
        <v>45247.178329571107</v>
      </c>
      <c r="AL70" s="3">
        <v>0.1629563</v>
      </c>
      <c r="AM70" s="3">
        <v>0.17699999999999999</v>
      </c>
      <c r="AN70" s="3">
        <v>0.13966666666666666</v>
      </c>
      <c r="AO70" s="5">
        <v>4339367</v>
      </c>
      <c r="AP70" s="5">
        <v>3750091</v>
      </c>
      <c r="AQ70" s="5">
        <v>334712</v>
      </c>
      <c r="AR70" s="5">
        <v>132836</v>
      </c>
      <c r="AS70" s="5">
        <v>8710</v>
      </c>
      <c r="AT70" s="5">
        <v>51123</v>
      </c>
      <c r="AU70" s="5">
        <v>61895</v>
      </c>
      <c r="AV70" s="5">
        <v>282367</v>
      </c>
      <c r="AW70" s="5">
        <v>741004</v>
      </c>
      <c r="AX70" s="5">
        <v>412801</v>
      </c>
      <c r="AY70" s="5">
        <v>1785975</v>
      </c>
      <c r="AZ70" s="5">
        <v>538993</v>
      </c>
      <c r="BA70" s="5">
        <v>578227</v>
      </c>
      <c r="BB70" s="3">
        <f t="shared" si="7"/>
        <v>0.86420231337888687</v>
      </c>
      <c r="BC70" s="3">
        <f t="shared" si="7"/>
        <v>7.7133830809885409E-2</v>
      </c>
      <c r="BD70" s="3">
        <f t="shared" si="7"/>
        <v>3.0611838086061861E-2</v>
      </c>
      <c r="BE70" s="3">
        <f t="shared" si="7"/>
        <v>2.0072051983618809E-3</v>
      </c>
      <c r="BF70" s="3">
        <f t="shared" si="7"/>
        <v>1.1781211407101543E-2</v>
      </c>
      <c r="BG70" s="3">
        <f t="shared" si="7"/>
        <v>1.4263601119702481E-2</v>
      </c>
      <c r="BH70" s="3">
        <f t="shared" si="4"/>
        <v>6.507101150928235E-2</v>
      </c>
      <c r="BI70" s="3">
        <f t="shared" si="4"/>
        <v>0.17076315508690554</v>
      </c>
      <c r="BJ70" s="3">
        <f t="shared" si="4"/>
        <v>9.5129312639378044E-2</v>
      </c>
      <c r="BK70" s="3">
        <f t="shared" si="4"/>
        <v>0.41157500621634446</v>
      </c>
      <c r="BL70" s="3">
        <f t="shared" si="4"/>
        <v>0.12421005183474917</v>
      </c>
      <c r="BM70" s="3">
        <f t="shared" si="4"/>
        <v>0.13325146271334046</v>
      </c>
    </row>
    <row r="71" spans="1:65" x14ac:dyDescent="0.2">
      <c r="A71" s="1">
        <v>3</v>
      </c>
      <c r="B71" s="2" t="s">
        <v>17</v>
      </c>
      <c r="C71" s="1">
        <v>7</v>
      </c>
      <c r="D71" s="2" t="s">
        <v>31</v>
      </c>
      <c r="E71" s="8" t="s">
        <v>83</v>
      </c>
      <c r="F71" s="8" t="s">
        <v>84</v>
      </c>
      <c r="G71" s="8" t="s">
        <v>85</v>
      </c>
      <c r="H71" s="2">
        <v>2010</v>
      </c>
      <c r="I71" s="2">
        <v>208.9</v>
      </c>
      <c r="J71" s="3">
        <v>0.41599999999999998</v>
      </c>
      <c r="K71" s="3">
        <v>0.35292313368807998</v>
      </c>
      <c r="L71" s="4">
        <v>8.5102845795073598</v>
      </c>
      <c r="M71" s="4">
        <v>240</v>
      </c>
      <c r="N71" s="3">
        <v>0.15729109776078645</v>
      </c>
      <c r="O71" s="2">
        <v>3.5000000000000003E-2</v>
      </c>
      <c r="P71" s="2">
        <v>0</v>
      </c>
      <c r="Q71" s="2">
        <v>0</v>
      </c>
      <c r="R71" s="2">
        <v>1</v>
      </c>
      <c r="S71" s="2">
        <v>1</v>
      </c>
      <c r="T71" s="2">
        <v>0</v>
      </c>
      <c r="U71" s="2">
        <v>7.25</v>
      </c>
      <c r="V71" s="2">
        <f t="shared" si="5"/>
        <v>0</v>
      </c>
      <c r="W71" s="2">
        <v>1</v>
      </c>
      <c r="X71" s="5">
        <v>1742000</v>
      </c>
      <c r="Y71" s="5">
        <v>76000</v>
      </c>
      <c r="Z71" s="6">
        <v>4.2999999999999997E-2</v>
      </c>
      <c r="AA71" s="5">
        <v>96000</v>
      </c>
      <c r="AB71" s="6">
        <v>5.5E-2</v>
      </c>
      <c r="AC71" s="10">
        <v>0.61169590643274852</v>
      </c>
      <c r="AD71" s="10">
        <v>0.56374269005847955</v>
      </c>
      <c r="AE71" s="10">
        <v>7.8393881453154873E-2</v>
      </c>
      <c r="AF71" s="10">
        <v>0.78976953344575607</v>
      </c>
      <c r="AG71" s="10">
        <v>0.74086565486228217</v>
      </c>
      <c r="AH71" s="10">
        <v>6.0498220640569395E-2</v>
      </c>
      <c r="AI71" s="7">
        <v>42510</v>
      </c>
      <c r="AJ71" s="2">
        <v>91.2</v>
      </c>
      <c r="AK71" s="7">
        <f t="shared" si="6"/>
        <v>46611.842105263153</v>
      </c>
      <c r="AL71" s="3">
        <v>0.1548562</v>
      </c>
      <c r="AM71" s="3">
        <v>0.21600000000000003</v>
      </c>
      <c r="AN71" s="3">
        <v>0.16833333333333333</v>
      </c>
      <c r="AO71" s="5">
        <v>4533372</v>
      </c>
      <c r="AP71" s="5">
        <v>2740980</v>
      </c>
      <c r="AQ71" s="5">
        <v>1446739</v>
      </c>
      <c r="AR71" s="5">
        <v>192560</v>
      </c>
      <c r="AS71" s="5">
        <v>28352</v>
      </c>
      <c r="AT71" s="5">
        <v>71645</v>
      </c>
      <c r="AU71" s="5">
        <v>53096</v>
      </c>
      <c r="AV71" s="5">
        <v>314260</v>
      </c>
      <c r="AW71" s="5">
        <v>803755</v>
      </c>
      <c r="AX71" s="5">
        <v>474531</v>
      </c>
      <c r="AY71" s="5">
        <v>1847407</v>
      </c>
      <c r="AZ71" s="5">
        <v>535562</v>
      </c>
      <c r="BA71" s="5">
        <v>557857</v>
      </c>
      <c r="BB71" s="3">
        <f t="shared" si="7"/>
        <v>0.60462278409978265</v>
      </c>
      <c r="BC71" s="3">
        <f t="shared" si="7"/>
        <v>0.31913088094248609</v>
      </c>
      <c r="BD71" s="3">
        <f t="shared" si="7"/>
        <v>4.2476108292017506E-2</v>
      </c>
      <c r="BE71" s="3">
        <f t="shared" si="7"/>
        <v>6.2540643035691752E-3</v>
      </c>
      <c r="BF71" s="3">
        <f t="shared" si="7"/>
        <v>1.5803909319596979E-2</v>
      </c>
      <c r="BG71" s="3">
        <f t="shared" si="7"/>
        <v>1.1712253042547579E-2</v>
      </c>
      <c r="BH71" s="3">
        <f t="shared" si="4"/>
        <v>6.9321467552188529E-2</v>
      </c>
      <c r="BI71" s="3">
        <f t="shared" si="4"/>
        <v>0.17729738481642363</v>
      </c>
      <c r="BJ71" s="3">
        <f t="shared" si="4"/>
        <v>0.10467506306563856</v>
      </c>
      <c r="BK71" s="3">
        <f t="shared" si="4"/>
        <v>0.40751277415574982</v>
      </c>
      <c r="BL71" s="3">
        <f t="shared" si="4"/>
        <v>0.1181376688257659</v>
      </c>
      <c r="BM71" s="3">
        <f t="shared" si="4"/>
        <v>0.12305564158423354</v>
      </c>
    </row>
    <row r="72" spans="1:65" x14ac:dyDescent="0.2">
      <c r="A72" s="1">
        <v>1</v>
      </c>
      <c r="B72" s="2" t="s">
        <v>41</v>
      </c>
      <c r="C72" s="1">
        <v>1</v>
      </c>
      <c r="D72" s="2" t="s">
        <v>42</v>
      </c>
      <c r="E72" s="8" t="s">
        <v>86</v>
      </c>
      <c r="F72" s="8" t="s">
        <v>87</v>
      </c>
      <c r="G72" s="8" t="s">
        <v>88</v>
      </c>
      <c r="H72" s="2">
        <v>2010</v>
      </c>
      <c r="I72" s="2">
        <v>274</v>
      </c>
      <c r="J72" s="3">
        <v>0.501</v>
      </c>
      <c r="K72" s="3">
        <v>0.30693035118407003</v>
      </c>
      <c r="L72" s="4">
        <v>65.712446384628848</v>
      </c>
      <c r="M72" s="4">
        <v>485</v>
      </c>
      <c r="N72" s="3">
        <v>0.3178590933915893</v>
      </c>
      <c r="O72" s="2">
        <v>0.05</v>
      </c>
      <c r="P72" s="2">
        <v>0</v>
      </c>
      <c r="Q72" s="2">
        <v>0</v>
      </c>
      <c r="R72" s="2">
        <v>1</v>
      </c>
      <c r="S72" s="2">
        <v>0</v>
      </c>
      <c r="T72" s="2">
        <v>7.5</v>
      </c>
      <c r="U72" s="2">
        <v>7.5</v>
      </c>
      <c r="V72" s="2">
        <f t="shared" si="5"/>
        <v>1</v>
      </c>
      <c r="W72" s="2">
        <v>0</v>
      </c>
      <c r="X72" s="5">
        <v>543000</v>
      </c>
      <c r="Y72" s="5">
        <v>63000</v>
      </c>
      <c r="Z72" s="6">
        <v>0.11600000000000001</v>
      </c>
      <c r="AA72" s="5">
        <v>71000</v>
      </c>
      <c r="AB72" s="6">
        <v>0.13</v>
      </c>
      <c r="AC72" s="10">
        <v>0.64727954971857415</v>
      </c>
      <c r="AD72" s="10">
        <v>0.59380863039399623</v>
      </c>
      <c r="AE72" s="10">
        <v>8.2608695652173908E-2</v>
      </c>
      <c r="AF72" s="10">
        <v>0.83429672447013492</v>
      </c>
      <c r="AG72" s="10">
        <v>0.77456647398843925</v>
      </c>
      <c r="AH72" s="10">
        <v>7.1593533487297925E-2</v>
      </c>
      <c r="AI72" s="7">
        <v>45882</v>
      </c>
      <c r="AJ72" s="2">
        <v>96.8</v>
      </c>
      <c r="AK72" s="7">
        <f t="shared" si="6"/>
        <v>47398.760330578516</v>
      </c>
      <c r="AL72" s="3">
        <v>0.1537617</v>
      </c>
      <c r="AM72" s="3">
        <v>0.125</v>
      </c>
      <c r="AN72" s="3">
        <v>9.7666666666666666E-2</v>
      </c>
      <c r="AO72" s="5">
        <v>1328361</v>
      </c>
      <c r="AP72" s="5">
        <v>1255527</v>
      </c>
      <c r="AQ72" s="5">
        <v>15453</v>
      </c>
      <c r="AR72" s="5">
        <v>16935</v>
      </c>
      <c r="AS72" s="5">
        <v>8266</v>
      </c>
      <c r="AT72" s="5">
        <v>13899</v>
      </c>
      <c r="AU72" s="5">
        <v>18281</v>
      </c>
      <c r="AV72" s="5">
        <v>69520</v>
      </c>
      <c r="AW72" s="5">
        <v>205013</v>
      </c>
      <c r="AX72" s="5">
        <v>116072</v>
      </c>
      <c r="AY72" s="5">
        <v>534575</v>
      </c>
      <c r="AZ72" s="5">
        <v>192101</v>
      </c>
      <c r="BA72" s="5">
        <v>211080</v>
      </c>
      <c r="BB72" s="3">
        <f t="shared" si="7"/>
        <v>0.94517002531691308</v>
      </c>
      <c r="BC72" s="3">
        <f t="shared" si="7"/>
        <v>1.1633132860720843E-2</v>
      </c>
      <c r="BD72" s="3">
        <f t="shared" si="7"/>
        <v>1.2748793437928395E-2</v>
      </c>
      <c r="BE72" s="3">
        <f t="shared" si="7"/>
        <v>6.2227060264491351E-3</v>
      </c>
      <c r="BF72" s="3">
        <f t="shared" si="7"/>
        <v>1.0463270150207662E-2</v>
      </c>
      <c r="BG72" s="3">
        <f t="shared" si="7"/>
        <v>1.3762072207780867E-2</v>
      </c>
      <c r="BH72" s="3">
        <f t="shared" si="4"/>
        <v>5.2335170936213878E-2</v>
      </c>
      <c r="BI72" s="3">
        <f t="shared" si="4"/>
        <v>0.15433530493593234</v>
      </c>
      <c r="BJ72" s="3">
        <f t="shared" si="4"/>
        <v>8.737986134793177E-2</v>
      </c>
      <c r="BK72" s="3">
        <f t="shared" si="4"/>
        <v>0.40243201960912733</v>
      </c>
      <c r="BL72" s="3">
        <f t="shared" si="4"/>
        <v>0.144615055696456</v>
      </c>
      <c r="BM72" s="3">
        <f t="shared" si="4"/>
        <v>0.15890258747433869</v>
      </c>
    </row>
    <row r="73" spans="1:65" x14ac:dyDescent="0.2">
      <c r="A73" s="1">
        <v>3</v>
      </c>
      <c r="B73" s="2" t="s">
        <v>17</v>
      </c>
      <c r="C73" s="1">
        <v>5</v>
      </c>
      <c r="D73" s="2" t="s">
        <v>46</v>
      </c>
      <c r="E73" s="8" t="s">
        <v>89</v>
      </c>
      <c r="F73" s="8" t="s">
        <v>90</v>
      </c>
      <c r="G73" s="8" t="s">
        <v>91</v>
      </c>
      <c r="H73" s="2">
        <v>2010</v>
      </c>
      <c r="I73" s="2">
        <v>315.8</v>
      </c>
      <c r="J73" s="3">
        <v>0.47299999999999998</v>
      </c>
      <c r="K73" s="3">
        <v>0.30098452487409999</v>
      </c>
      <c r="L73" s="4">
        <v>32.520552326699502</v>
      </c>
      <c r="M73" s="4">
        <v>574</v>
      </c>
      <c r="N73" s="3">
        <v>0.37618787547788096</v>
      </c>
      <c r="O73" s="2">
        <v>0.25</v>
      </c>
      <c r="P73" s="2">
        <v>0</v>
      </c>
      <c r="Q73" s="2">
        <v>0</v>
      </c>
      <c r="R73" s="2">
        <v>1</v>
      </c>
      <c r="S73" s="2">
        <v>1</v>
      </c>
      <c r="T73" s="2">
        <v>7.25</v>
      </c>
      <c r="U73" s="2">
        <v>7.25</v>
      </c>
      <c r="V73" s="2">
        <f t="shared" si="5"/>
        <v>0</v>
      </c>
      <c r="W73" s="2">
        <v>0</v>
      </c>
      <c r="X73" s="5">
        <v>2558000</v>
      </c>
      <c r="Y73" s="5">
        <v>296000</v>
      </c>
      <c r="Z73" s="6">
        <v>0.11600000000000001</v>
      </c>
      <c r="AA73" s="5">
        <v>329000</v>
      </c>
      <c r="AB73" s="6">
        <v>0.129</v>
      </c>
      <c r="AC73" s="10">
        <v>0.68759846950258829</v>
      </c>
      <c r="AD73" s="10">
        <v>0.63448120639207739</v>
      </c>
      <c r="AE73" s="10">
        <v>7.7250409165302777E-2</v>
      </c>
      <c r="AF73" s="10">
        <v>0.85877862595419852</v>
      </c>
      <c r="AG73" s="10">
        <v>0.80237489397794737</v>
      </c>
      <c r="AH73" s="10">
        <v>6.5679012345679008E-2</v>
      </c>
      <c r="AI73" s="7">
        <v>68933</v>
      </c>
      <c r="AJ73" s="2">
        <v>111</v>
      </c>
      <c r="AK73" s="7">
        <f t="shared" si="6"/>
        <v>62101.801801801805</v>
      </c>
      <c r="AL73" s="3">
        <v>0.13539370000000001</v>
      </c>
      <c r="AM73" s="3">
        <v>0.10800000000000001</v>
      </c>
      <c r="AN73" s="3">
        <v>0.127</v>
      </c>
      <c r="AO73" s="5">
        <v>5773552</v>
      </c>
      <c r="AP73" s="5">
        <v>3166050</v>
      </c>
      <c r="AQ73" s="5">
        <v>1680839</v>
      </c>
      <c r="AR73" s="5">
        <v>470632</v>
      </c>
      <c r="AS73" s="5">
        <v>14055</v>
      </c>
      <c r="AT73" s="5">
        <v>323905</v>
      </c>
      <c r="AU73" s="5">
        <v>118071</v>
      </c>
      <c r="AV73" s="5">
        <v>364488</v>
      </c>
      <c r="AW73" s="5">
        <v>988476</v>
      </c>
      <c r="AX73" s="5">
        <v>557360</v>
      </c>
      <c r="AY73" s="5">
        <v>2459818</v>
      </c>
      <c r="AZ73" s="5">
        <v>695768</v>
      </c>
      <c r="BA73" s="5">
        <v>707642</v>
      </c>
      <c r="BB73" s="3">
        <f t="shared" si="7"/>
        <v>0.54837126261268632</v>
      </c>
      <c r="BC73" s="3">
        <f t="shared" si="7"/>
        <v>0.29112736838604725</v>
      </c>
      <c r="BD73" s="3">
        <f t="shared" si="7"/>
        <v>8.1515157393576773E-2</v>
      </c>
      <c r="BE73" s="3">
        <f t="shared" si="7"/>
        <v>2.4343766194536744E-3</v>
      </c>
      <c r="BF73" s="3">
        <f t="shared" si="7"/>
        <v>5.6101512552411407E-2</v>
      </c>
      <c r="BG73" s="3">
        <f t="shared" si="7"/>
        <v>2.0450322435824602E-2</v>
      </c>
      <c r="BH73" s="3">
        <f t="shared" si="4"/>
        <v>6.3130634313157658E-2</v>
      </c>
      <c r="BI73" s="3">
        <f t="shared" si="4"/>
        <v>0.17120760322241838</v>
      </c>
      <c r="BJ73" s="3">
        <f t="shared" si="4"/>
        <v>9.6536759346759149E-2</v>
      </c>
      <c r="BK73" s="3">
        <f t="shared" si="4"/>
        <v>0.42604933669948758</v>
      </c>
      <c r="BL73" s="3">
        <f t="shared" si="4"/>
        <v>0.12050952342682633</v>
      </c>
      <c r="BM73" s="3">
        <f t="shared" si="4"/>
        <v>0.12256614299135091</v>
      </c>
    </row>
    <row r="74" spans="1:65" x14ac:dyDescent="0.2">
      <c r="A74" s="1">
        <v>1</v>
      </c>
      <c r="B74" s="2" t="s">
        <v>41</v>
      </c>
      <c r="C74" s="1">
        <v>1</v>
      </c>
      <c r="D74" s="2" t="s">
        <v>42</v>
      </c>
      <c r="E74" s="8" t="s">
        <v>92</v>
      </c>
      <c r="F74" s="8" t="s">
        <v>93</v>
      </c>
      <c r="G74" s="8" t="s">
        <v>94</v>
      </c>
      <c r="H74" s="2">
        <v>2010</v>
      </c>
      <c r="I74" s="2">
        <v>391.8</v>
      </c>
      <c r="J74" s="3">
        <v>0.46</v>
      </c>
      <c r="K74" s="3">
        <v>0.41300989037121999</v>
      </c>
      <c r="L74" s="4">
        <v>44.689596399000983</v>
      </c>
      <c r="M74" s="4">
        <v>618</v>
      </c>
      <c r="N74" s="3">
        <v>0.40502457673402514</v>
      </c>
      <c r="O74" s="2">
        <v>0.15</v>
      </c>
      <c r="P74" s="2">
        <v>0</v>
      </c>
      <c r="Q74" s="2">
        <v>0</v>
      </c>
      <c r="R74" s="2">
        <v>1</v>
      </c>
      <c r="S74" s="2">
        <v>1</v>
      </c>
      <c r="T74" s="2">
        <v>8</v>
      </c>
      <c r="U74" s="2">
        <v>8</v>
      </c>
      <c r="V74" s="2">
        <f t="shared" si="5"/>
        <v>1</v>
      </c>
      <c r="W74" s="2">
        <v>0</v>
      </c>
      <c r="X74" s="5">
        <v>2866000</v>
      </c>
      <c r="Y74" s="5">
        <v>415000</v>
      </c>
      <c r="Z74" s="6">
        <v>0.14499999999999999</v>
      </c>
      <c r="AA74" s="5">
        <v>446000</v>
      </c>
      <c r="AB74" s="6">
        <v>0.156</v>
      </c>
      <c r="AC74" s="10">
        <v>0.66130253691783414</v>
      </c>
      <c r="AD74" s="10">
        <v>0.60469519121544868</v>
      </c>
      <c r="AE74" s="10">
        <v>8.5313484111079307E-2</v>
      </c>
      <c r="AF74" s="10">
        <v>0.8425454545454546</v>
      </c>
      <c r="AG74" s="10">
        <v>0.77927272727272723</v>
      </c>
      <c r="AH74" s="10">
        <v>7.5097108329736734E-2</v>
      </c>
      <c r="AI74" s="7">
        <v>62133</v>
      </c>
      <c r="AJ74" s="2">
        <v>108</v>
      </c>
      <c r="AK74" s="7">
        <f t="shared" si="6"/>
        <v>57530.555555555555</v>
      </c>
      <c r="AL74" s="3">
        <v>0.1142137</v>
      </c>
      <c r="AM74" s="3">
        <v>0.106</v>
      </c>
      <c r="AN74" s="3">
        <v>0.13966666666666669</v>
      </c>
      <c r="AO74" s="5">
        <v>6547629</v>
      </c>
      <c r="AP74" s="5">
        <v>5037303</v>
      </c>
      <c r="AQ74" s="5">
        <v>417202</v>
      </c>
      <c r="AR74" s="5">
        <v>627654</v>
      </c>
      <c r="AS74" s="5">
        <v>11706</v>
      </c>
      <c r="AT74" s="5">
        <v>356767</v>
      </c>
      <c r="AU74" s="5">
        <v>96997</v>
      </c>
      <c r="AV74" s="5">
        <v>367087</v>
      </c>
      <c r="AW74" s="5">
        <v>1051836</v>
      </c>
      <c r="AX74" s="5">
        <v>677888</v>
      </c>
      <c r="AY74" s="5">
        <v>2744725</v>
      </c>
      <c r="AZ74" s="5">
        <v>803369</v>
      </c>
      <c r="BA74" s="5">
        <v>902724</v>
      </c>
      <c r="BB74" s="3">
        <f t="shared" si="7"/>
        <v>0.7693323797056919</v>
      </c>
      <c r="BC74" s="3">
        <f t="shared" si="7"/>
        <v>6.3718026784962925E-2</v>
      </c>
      <c r="BD74" s="3">
        <f t="shared" si="7"/>
        <v>9.5859737929561983E-2</v>
      </c>
      <c r="BE74" s="3">
        <f t="shared" si="7"/>
        <v>1.7878227370548942E-3</v>
      </c>
      <c r="BF74" s="3">
        <f t="shared" si="7"/>
        <v>5.4487968087379414E-2</v>
      </c>
      <c r="BG74" s="3">
        <f t="shared" si="7"/>
        <v>1.4814064755348844E-2</v>
      </c>
      <c r="BH74" s="3">
        <f t="shared" si="4"/>
        <v>5.6064111146187423E-2</v>
      </c>
      <c r="BI74" s="3">
        <f t="shared" si="4"/>
        <v>0.16064379945778845</v>
      </c>
      <c r="BJ74" s="3">
        <f t="shared" si="4"/>
        <v>0.10353182808616676</v>
      </c>
      <c r="BK74" s="3">
        <f t="shared" si="4"/>
        <v>0.4191937264618994</v>
      </c>
      <c r="BL74" s="3">
        <f t="shared" si="4"/>
        <v>0.12269616986545817</v>
      </c>
      <c r="BM74" s="3">
        <f t="shared" si="4"/>
        <v>0.13787036498249977</v>
      </c>
    </row>
    <row r="75" spans="1:65" x14ac:dyDescent="0.2">
      <c r="A75" s="1">
        <v>2</v>
      </c>
      <c r="B75" s="2" t="s">
        <v>65</v>
      </c>
      <c r="C75" s="1">
        <v>3</v>
      </c>
      <c r="D75" s="2" t="s">
        <v>66</v>
      </c>
      <c r="E75" s="8" t="s">
        <v>95</v>
      </c>
      <c r="F75" s="8" t="s">
        <v>96</v>
      </c>
      <c r="G75" s="8" t="s">
        <v>97</v>
      </c>
      <c r="H75" s="2">
        <v>2010</v>
      </c>
      <c r="I75" s="2">
        <v>296.62</v>
      </c>
      <c r="J75" s="3">
        <v>0.49299999999999999</v>
      </c>
      <c r="K75" s="3">
        <v>0.27557410651419001</v>
      </c>
      <c r="L75" s="4">
        <v>34.18689573107244</v>
      </c>
      <c r="M75" s="4">
        <v>492</v>
      </c>
      <c r="N75" s="3">
        <v>0.32244675040961224</v>
      </c>
      <c r="O75" s="2">
        <v>0.2</v>
      </c>
      <c r="P75" s="2">
        <v>0</v>
      </c>
      <c r="Q75" s="2">
        <v>0</v>
      </c>
      <c r="R75" s="2">
        <v>1</v>
      </c>
      <c r="S75" s="2">
        <v>1</v>
      </c>
      <c r="T75" s="2">
        <v>7.4</v>
      </c>
      <c r="U75" s="2">
        <v>7.4</v>
      </c>
      <c r="V75" s="2">
        <f t="shared" si="5"/>
        <v>1</v>
      </c>
      <c r="W75" s="2">
        <v>0</v>
      </c>
      <c r="X75" s="5">
        <v>3806000</v>
      </c>
      <c r="Y75" s="5">
        <v>627000</v>
      </c>
      <c r="Z75" s="6">
        <v>0.16500000000000001</v>
      </c>
      <c r="AA75" s="5">
        <v>659000</v>
      </c>
      <c r="AB75" s="6">
        <v>0.17299999999999999</v>
      </c>
      <c r="AC75" s="10">
        <v>0.6196658097686375</v>
      </c>
      <c r="AD75" s="10">
        <v>0.54395886889460154</v>
      </c>
      <c r="AE75" s="10">
        <v>0.12217382285832815</v>
      </c>
      <c r="AF75" s="10">
        <v>0.79852266938359651</v>
      </c>
      <c r="AG75" s="10">
        <v>0.7060621497707591</v>
      </c>
      <c r="AH75" s="10">
        <v>0.11547049441786283</v>
      </c>
      <c r="AI75" s="7">
        <v>45354</v>
      </c>
      <c r="AJ75" s="2">
        <v>94.7</v>
      </c>
      <c r="AK75" s="7">
        <f t="shared" si="6"/>
        <v>47892.291446673706</v>
      </c>
      <c r="AL75" s="3">
        <v>0.1530318</v>
      </c>
      <c r="AM75" s="3">
        <v>0.155</v>
      </c>
      <c r="AN75" s="3">
        <v>0.127</v>
      </c>
      <c r="AO75" s="5">
        <v>9883640</v>
      </c>
      <c r="AP75" s="5">
        <v>7579545</v>
      </c>
      <c r="AQ75" s="5">
        <v>1388149</v>
      </c>
      <c r="AR75" s="5">
        <v>436358</v>
      </c>
      <c r="AS75" s="5">
        <v>54904</v>
      </c>
      <c r="AT75" s="5">
        <v>241984</v>
      </c>
      <c r="AU75" s="5">
        <v>182700</v>
      </c>
      <c r="AV75" s="5">
        <v>596286</v>
      </c>
      <c r="AW75" s="5">
        <v>1747782</v>
      </c>
      <c r="AX75" s="5">
        <v>973889</v>
      </c>
      <c r="AY75" s="5">
        <v>3952156</v>
      </c>
      <c r="AZ75" s="5">
        <v>1251997</v>
      </c>
      <c r="BA75" s="5">
        <v>1361530</v>
      </c>
      <c r="BB75" s="3">
        <f t="shared" si="7"/>
        <v>0.76687789114132043</v>
      </c>
      <c r="BC75" s="3">
        <f t="shared" si="7"/>
        <v>0.1404491665014104</v>
      </c>
      <c r="BD75" s="3">
        <f t="shared" si="7"/>
        <v>4.4149523859630661E-2</v>
      </c>
      <c r="BE75" s="3">
        <f t="shared" si="7"/>
        <v>5.5550384271381799E-3</v>
      </c>
      <c r="BF75" s="3">
        <f t="shared" si="7"/>
        <v>2.4483287533742629E-2</v>
      </c>
      <c r="BG75" s="3">
        <f t="shared" si="7"/>
        <v>1.8485092536757713E-2</v>
      </c>
      <c r="BH75" s="3">
        <f t="shared" si="4"/>
        <v>6.033060694238155E-2</v>
      </c>
      <c r="BI75" s="3">
        <f t="shared" si="4"/>
        <v>0.17683586209129429</v>
      </c>
      <c r="BJ75" s="3">
        <f t="shared" si="4"/>
        <v>9.8535458596225686E-2</v>
      </c>
      <c r="BK75" s="3">
        <f t="shared" si="4"/>
        <v>0.39986846951123273</v>
      </c>
      <c r="BL75" s="3">
        <f t="shared" si="4"/>
        <v>0.12667367488091433</v>
      </c>
      <c r="BM75" s="3">
        <f t="shared" si="4"/>
        <v>0.13775592797795144</v>
      </c>
    </row>
    <row r="76" spans="1:65" x14ac:dyDescent="0.2">
      <c r="A76" s="1">
        <v>2</v>
      </c>
      <c r="B76" s="2" t="s">
        <v>65</v>
      </c>
      <c r="C76" s="1">
        <v>4</v>
      </c>
      <c r="D76" s="2" t="s">
        <v>73</v>
      </c>
      <c r="E76" s="8" t="s">
        <v>98</v>
      </c>
      <c r="F76" s="8" t="s">
        <v>99</v>
      </c>
      <c r="G76" s="8" t="s">
        <v>100</v>
      </c>
      <c r="H76" s="2">
        <v>2010</v>
      </c>
      <c r="I76" s="2">
        <v>355.96</v>
      </c>
      <c r="J76" s="3">
        <v>0.47199999999999998</v>
      </c>
      <c r="K76" s="3">
        <v>0.36929175791232</v>
      </c>
      <c r="L76" s="4">
        <v>40.465380015670746</v>
      </c>
      <c r="M76" s="4">
        <v>532</v>
      </c>
      <c r="N76" s="3">
        <v>0.34866193336974333</v>
      </c>
      <c r="O76" s="2">
        <v>0.33</v>
      </c>
      <c r="P76" s="2">
        <v>0</v>
      </c>
      <c r="Q76" s="2">
        <v>0</v>
      </c>
      <c r="R76" s="2">
        <v>1</v>
      </c>
      <c r="S76" s="2">
        <v>1</v>
      </c>
      <c r="T76" s="2">
        <v>6.15</v>
      </c>
      <c r="U76" s="2">
        <v>7.25</v>
      </c>
      <c r="V76" s="2">
        <f t="shared" si="5"/>
        <v>0</v>
      </c>
      <c r="W76" s="2">
        <v>0</v>
      </c>
      <c r="X76" s="5">
        <v>2468000</v>
      </c>
      <c r="Y76" s="5">
        <v>385000</v>
      </c>
      <c r="Z76" s="6">
        <v>0.156</v>
      </c>
      <c r="AA76" s="5">
        <v>397000</v>
      </c>
      <c r="AB76" s="6">
        <v>0.16100000000000003</v>
      </c>
      <c r="AC76" s="10">
        <v>0.71376459143968873</v>
      </c>
      <c r="AD76" s="10">
        <v>0.66172178988326846</v>
      </c>
      <c r="AE76" s="10">
        <v>7.2913117546848386E-2</v>
      </c>
      <c r="AF76" s="10">
        <v>0.87972350230414742</v>
      </c>
      <c r="AG76" s="10">
        <v>0.82350230414746539</v>
      </c>
      <c r="AH76" s="10">
        <v>6.3907805133577786E-2</v>
      </c>
      <c r="AI76" s="7">
        <v>55422</v>
      </c>
      <c r="AJ76" s="2">
        <v>97.1</v>
      </c>
      <c r="AK76" s="7">
        <f t="shared" si="6"/>
        <v>57077.239958805359</v>
      </c>
      <c r="AL76" s="3">
        <v>0.1058752</v>
      </c>
      <c r="AM76" s="3">
        <v>0.105</v>
      </c>
      <c r="AN76" s="3">
        <v>9.4333333333333338E-2</v>
      </c>
      <c r="AO76" s="5">
        <v>5303925</v>
      </c>
      <c r="AP76" s="5">
        <v>4410722</v>
      </c>
      <c r="AQ76" s="5">
        <v>271017</v>
      </c>
      <c r="AR76" s="5">
        <v>250258</v>
      </c>
      <c r="AS76" s="5">
        <v>55611</v>
      </c>
      <c r="AT76" s="5">
        <v>217123</v>
      </c>
      <c r="AU76" s="5">
        <v>99194</v>
      </c>
      <c r="AV76" s="5">
        <v>355504</v>
      </c>
      <c r="AW76" s="5">
        <v>928559</v>
      </c>
      <c r="AX76" s="5">
        <v>502799</v>
      </c>
      <c r="AY76" s="5">
        <v>2204578</v>
      </c>
      <c r="AZ76" s="5">
        <v>629364</v>
      </c>
      <c r="BA76" s="5">
        <v>683121</v>
      </c>
      <c r="BB76" s="3">
        <f t="shared" si="7"/>
        <v>0.83159584647218809</v>
      </c>
      <c r="BC76" s="3">
        <f t="shared" si="7"/>
        <v>5.1097441988715901E-2</v>
      </c>
      <c r="BD76" s="3">
        <f t="shared" si="7"/>
        <v>4.7183548032824749E-2</v>
      </c>
      <c r="BE76" s="3">
        <f t="shared" si="7"/>
        <v>1.0484876765791372E-2</v>
      </c>
      <c r="BF76" s="3">
        <f t="shared" si="7"/>
        <v>4.093628774916689E-2</v>
      </c>
      <c r="BG76" s="3">
        <f t="shared" si="7"/>
        <v>1.8701998991313036E-2</v>
      </c>
      <c r="BH76" s="3">
        <f t="shared" si="4"/>
        <v>6.7026588799803916E-2</v>
      </c>
      <c r="BI76" s="3">
        <f t="shared" si="4"/>
        <v>0.17507016030581127</v>
      </c>
      <c r="BJ76" s="3">
        <f t="shared" si="4"/>
        <v>9.4797532016384092E-2</v>
      </c>
      <c r="BK76" s="3">
        <f t="shared" si="4"/>
        <v>0.41565029671422576</v>
      </c>
      <c r="BL76" s="3">
        <f t="shared" si="4"/>
        <v>0.1186600489260312</v>
      </c>
      <c r="BM76" s="3">
        <f t="shared" si="4"/>
        <v>0.12879537323774376</v>
      </c>
    </row>
    <row r="77" spans="1:65" x14ac:dyDescent="0.2">
      <c r="A77" s="1">
        <v>3</v>
      </c>
      <c r="B77" s="2" t="s">
        <v>17</v>
      </c>
      <c r="C77" s="1">
        <v>6</v>
      </c>
      <c r="D77" s="2" t="s">
        <v>18</v>
      </c>
      <c r="E77" s="8" t="s">
        <v>101</v>
      </c>
      <c r="F77" s="8" t="s">
        <v>102</v>
      </c>
      <c r="G77" s="8" t="s">
        <v>103</v>
      </c>
      <c r="H77" s="2">
        <v>2010</v>
      </c>
      <c r="I77" s="2">
        <v>189.99</v>
      </c>
      <c r="J77" s="3">
        <v>0.41899999999999998</v>
      </c>
      <c r="K77" s="3">
        <v>0.27285938003262999</v>
      </c>
      <c r="L77" s="4">
        <v>10.034526747042035</v>
      </c>
      <c r="M77" s="4">
        <v>170</v>
      </c>
      <c r="N77" s="3">
        <v>0.11141452758055707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7.25</v>
      </c>
      <c r="V77" s="2">
        <f t="shared" si="5"/>
        <v>0</v>
      </c>
      <c r="W77" s="2">
        <v>1</v>
      </c>
      <c r="X77" s="5">
        <v>1037000</v>
      </c>
      <c r="Y77" s="5">
        <v>46000</v>
      </c>
      <c r="Z77" s="6">
        <v>4.4999999999999998E-2</v>
      </c>
      <c r="AA77" s="5">
        <v>58000</v>
      </c>
      <c r="AB77" s="6">
        <v>5.6000000000000001E-2</v>
      </c>
      <c r="AC77" s="10">
        <v>0.58616010854816825</v>
      </c>
      <c r="AD77" s="10">
        <v>0.52238805970149249</v>
      </c>
      <c r="AE77" s="10">
        <v>0.10879629629629629</v>
      </c>
      <c r="AF77" s="10">
        <v>0.78312159709618878</v>
      </c>
      <c r="AG77" s="10">
        <v>0.70417422867513613</v>
      </c>
      <c r="AH77" s="10">
        <v>0.10081112398609501</v>
      </c>
      <c r="AI77" s="7">
        <v>36992</v>
      </c>
      <c r="AJ77" s="2">
        <v>86.7</v>
      </c>
      <c r="AK77" s="7">
        <f t="shared" si="6"/>
        <v>42666.666666666664</v>
      </c>
      <c r="AL77" s="3">
        <v>0.24193310000000001</v>
      </c>
      <c r="AM77" s="3">
        <v>0.22699999999999998</v>
      </c>
      <c r="AN77" s="3">
        <v>0.16500000000000001</v>
      </c>
      <c r="AO77" s="5">
        <v>2967297</v>
      </c>
      <c r="AP77" s="5">
        <v>1723885</v>
      </c>
      <c r="AQ77" s="5">
        <v>1094537</v>
      </c>
      <c r="AR77" s="5">
        <v>81481</v>
      </c>
      <c r="AS77" s="5">
        <v>13907</v>
      </c>
      <c r="AT77" s="5">
        <v>26753</v>
      </c>
      <c r="AU77" s="5">
        <v>26734</v>
      </c>
      <c r="AV77" s="5">
        <v>210956</v>
      </c>
      <c r="AW77" s="5">
        <v>544599</v>
      </c>
      <c r="AX77" s="5">
        <v>304834</v>
      </c>
      <c r="AY77" s="5">
        <v>1179176</v>
      </c>
      <c r="AZ77" s="5">
        <v>347325</v>
      </c>
      <c r="BA77" s="5">
        <v>380407</v>
      </c>
      <c r="BB77" s="3">
        <f t="shared" si="7"/>
        <v>0.58096139348369913</v>
      </c>
      <c r="BC77" s="3">
        <f t="shared" si="7"/>
        <v>0.36886668237119508</v>
      </c>
      <c r="BD77" s="3">
        <f t="shared" si="7"/>
        <v>2.7459671209184654E-2</v>
      </c>
      <c r="BE77" s="3">
        <f t="shared" si="7"/>
        <v>4.6867570047757273E-3</v>
      </c>
      <c r="BF77" s="3">
        <f t="shared" si="7"/>
        <v>9.0159495325206739E-3</v>
      </c>
      <c r="BG77" s="3">
        <f t="shared" si="7"/>
        <v>9.0095463986247411E-3</v>
      </c>
      <c r="BH77" s="3">
        <f t="shared" si="4"/>
        <v>7.1093658639495808E-2</v>
      </c>
      <c r="BI77" s="3">
        <f t="shared" si="4"/>
        <v>0.18353370087321896</v>
      </c>
      <c r="BJ77" s="3">
        <f t="shared" si="4"/>
        <v>0.10273120621225311</v>
      </c>
      <c r="BK77" s="3">
        <f t="shared" si="4"/>
        <v>0.39739062183529322</v>
      </c>
      <c r="BL77" s="3">
        <f t="shared" si="4"/>
        <v>0.11705097265288915</v>
      </c>
      <c r="BM77" s="3">
        <f t="shared" si="4"/>
        <v>0.12819983978684979</v>
      </c>
    </row>
    <row r="78" spans="1:65" x14ac:dyDescent="0.2">
      <c r="A78" s="1">
        <v>2</v>
      </c>
      <c r="B78" s="2" t="s">
        <v>65</v>
      </c>
      <c r="C78" s="1">
        <v>4</v>
      </c>
      <c r="D78" s="2" t="s">
        <v>73</v>
      </c>
      <c r="E78" s="8" t="s">
        <v>104</v>
      </c>
      <c r="F78" s="8" t="s">
        <v>105</v>
      </c>
      <c r="G78" s="8" t="s">
        <v>106</v>
      </c>
      <c r="H78" s="2">
        <v>2010</v>
      </c>
      <c r="I78" s="2">
        <v>244.16</v>
      </c>
      <c r="J78" s="3">
        <v>0.41299999999999998</v>
      </c>
      <c r="K78" s="3">
        <v>0.25960622083167001</v>
      </c>
      <c r="L78" s="4">
        <v>27.517844467663927</v>
      </c>
      <c r="M78" s="4">
        <v>292</v>
      </c>
      <c r="N78" s="3">
        <v>0.19137083560895687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7.25</v>
      </c>
      <c r="U78" s="2">
        <v>7.25</v>
      </c>
      <c r="V78" s="2">
        <f t="shared" si="5"/>
        <v>0</v>
      </c>
      <c r="W78" s="2">
        <v>0</v>
      </c>
      <c r="X78" s="5">
        <v>2469000</v>
      </c>
      <c r="Y78" s="5">
        <v>244000</v>
      </c>
      <c r="Z78" s="6">
        <v>9.9000000000000005E-2</v>
      </c>
      <c r="AA78" s="5">
        <v>274000</v>
      </c>
      <c r="AB78" s="6">
        <v>0.111</v>
      </c>
      <c r="AC78" s="10">
        <v>0.65316673847479534</v>
      </c>
      <c r="AD78" s="10">
        <v>0.59133993968117193</v>
      </c>
      <c r="AE78" s="10">
        <v>9.465699208443272E-2</v>
      </c>
      <c r="AF78" s="10">
        <v>0.83635614179719708</v>
      </c>
      <c r="AG78" s="10">
        <v>0.76545754328112114</v>
      </c>
      <c r="AH78" s="10">
        <v>8.5263676688023662E-2</v>
      </c>
      <c r="AI78" s="7">
        <v>44306</v>
      </c>
      <c r="AJ78" s="2">
        <v>88.3</v>
      </c>
      <c r="AK78" s="7">
        <f t="shared" si="6"/>
        <v>50176.670441676106</v>
      </c>
      <c r="AL78" s="3">
        <v>0.16887850000000001</v>
      </c>
      <c r="AM78" s="3">
        <v>0.14800000000000002</v>
      </c>
      <c r="AN78" s="3">
        <v>0.11466666666666665</v>
      </c>
      <c r="AO78" s="5">
        <v>5988927</v>
      </c>
      <c r="AP78" s="5">
        <v>4855967</v>
      </c>
      <c r="AQ78" s="5">
        <v>689391</v>
      </c>
      <c r="AR78" s="5">
        <v>212470</v>
      </c>
      <c r="AS78" s="5">
        <v>24179</v>
      </c>
      <c r="AT78" s="5">
        <v>104188</v>
      </c>
      <c r="AU78" s="5">
        <v>102732</v>
      </c>
      <c r="AV78" s="5">
        <v>390237</v>
      </c>
      <c r="AW78" s="5">
        <v>1035199</v>
      </c>
      <c r="AX78" s="5">
        <v>589264</v>
      </c>
      <c r="AY78" s="5">
        <v>2412655</v>
      </c>
      <c r="AZ78" s="5">
        <v>723278</v>
      </c>
      <c r="BA78" s="5">
        <v>838294</v>
      </c>
      <c r="BB78" s="3">
        <f t="shared" si="7"/>
        <v>0.81082420941180278</v>
      </c>
      <c r="BC78" s="3">
        <f t="shared" si="7"/>
        <v>0.11511093723466657</v>
      </c>
      <c r="BD78" s="3">
        <f t="shared" si="7"/>
        <v>3.5477139728034755E-2</v>
      </c>
      <c r="BE78" s="3">
        <f t="shared" si="7"/>
        <v>4.0372841412159473E-3</v>
      </c>
      <c r="BF78" s="3">
        <f t="shared" si="7"/>
        <v>1.7396772410149596E-2</v>
      </c>
      <c r="BG78" s="3">
        <f t="shared" si="7"/>
        <v>1.7153657074130309E-2</v>
      </c>
      <c r="BH78" s="3">
        <f t="shared" si="4"/>
        <v>6.5159752322911935E-2</v>
      </c>
      <c r="BI78" s="3">
        <f t="shared" si="4"/>
        <v>0.17285216533779757</v>
      </c>
      <c r="BJ78" s="3">
        <f t="shared" si="4"/>
        <v>9.8392249563235612E-2</v>
      </c>
      <c r="BK78" s="3">
        <f t="shared" si="4"/>
        <v>0.40285263119754172</v>
      </c>
      <c r="BL78" s="3">
        <f t="shared" si="4"/>
        <v>0.12076921291576939</v>
      </c>
      <c r="BM78" s="3">
        <f t="shared" si="4"/>
        <v>0.13997398866274377</v>
      </c>
    </row>
    <row r="79" spans="1:65" x14ac:dyDescent="0.2">
      <c r="A79" s="1">
        <v>4</v>
      </c>
      <c r="B79" s="2" t="s">
        <v>22</v>
      </c>
      <c r="C79" s="1">
        <v>8</v>
      </c>
      <c r="D79" s="2" t="s">
        <v>27</v>
      </c>
      <c r="E79" s="8" t="s">
        <v>107</v>
      </c>
      <c r="F79" s="8" t="s">
        <v>108</v>
      </c>
      <c r="G79" s="8" t="s">
        <v>109</v>
      </c>
      <c r="H79" s="2">
        <v>2010</v>
      </c>
      <c r="I79" s="2">
        <v>271.83</v>
      </c>
      <c r="J79" s="3">
        <v>0.47099999999999997</v>
      </c>
      <c r="K79" s="3">
        <v>0.46890152648908001</v>
      </c>
      <c r="L79" s="4">
        <v>16.664942092636451</v>
      </c>
      <c r="M79" s="4">
        <v>504</v>
      </c>
      <c r="N79" s="3">
        <v>0.33031130529765157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7.25</v>
      </c>
      <c r="U79" s="2">
        <v>7.25</v>
      </c>
      <c r="V79" s="2">
        <f t="shared" si="5"/>
        <v>0</v>
      </c>
      <c r="W79" s="2">
        <v>0</v>
      </c>
      <c r="X79" s="5">
        <v>364000</v>
      </c>
      <c r="Y79" s="5">
        <v>46000</v>
      </c>
      <c r="Z79" s="6">
        <v>0.127</v>
      </c>
      <c r="AA79" s="5">
        <v>52000</v>
      </c>
      <c r="AB79" s="6">
        <v>0.14399999999999999</v>
      </c>
      <c r="AC79" s="10">
        <v>0.63389391979301424</v>
      </c>
      <c r="AD79" s="10">
        <v>0.58473479948253559</v>
      </c>
      <c r="AE79" s="10">
        <v>7.7551020408163265E-2</v>
      </c>
      <c r="AF79" s="10">
        <v>0.83471074380165289</v>
      </c>
      <c r="AG79" s="10">
        <v>0.77685950413223137</v>
      </c>
      <c r="AH79" s="10">
        <v>6.9306930693069313E-2</v>
      </c>
      <c r="AI79" s="7">
        <v>42303</v>
      </c>
      <c r="AJ79" s="2">
        <v>93.9</v>
      </c>
      <c r="AK79" s="7">
        <f t="shared" si="6"/>
        <v>45051.118210862616</v>
      </c>
      <c r="AL79" s="3">
        <v>0.18432490000000001</v>
      </c>
      <c r="AM79" s="3">
        <v>0.14000000000000001</v>
      </c>
      <c r="AN79" s="3">
        <v>0.11399999999999999</v>
      </c>
      <c r="AO79" s="5">
        <v>989415</v>
      </c>
      <c r="AP79" s="5">
        <v>869419</v>
      </c>
      <c r="AQ79" s="5">
        <v>3779</v>
      </c>
      <c r="AR79" s="5">
        <v>28565</v>
      </c>
      <c r="AS79" s="5">
        <v>59974</v>
      </c>
      <c r="AT79" s="5">
        <v>6806</v>
      </c>
      <c r="AU79" s="5">
        <v>20872</v>
      </c>
      <c r="AV79" s="5">
        <v>62423</v>
      </c>
      <c r="AW79" s="5">
        <v>161140</v>
      </c>
      <c r="AX79" s="5">
        <v>94611</v>
      </c>
      <c r="AY79" s="5">
        <v>385641</v>
      </c>
      <c r="AZ79" s="5">
        <v>138858</v>
      </c>
      <c r="BA79" s="5">
        <v>146742</v>
      </c>
      <c r="BB79" s="3">
        <f t="shared" si="7"/>
        <v>0.87872025388739816</v>
      </c>
      <c r="BC79" s="3">
        <f t="shared" si="7"/>
        <v>3.8194286522844306E-3</v>
      </c>
      <c r="BD79" s="3">
        <f t="shared" si="7"/>
        <v>2.8870595250728968E-2</v>
      </c>
      <c r="BE79" s="3">
        <f t="shared" si="7"/>
        <v>6.0615616298519831E-2</v>
      </c>
      <c r="BF79" s="3">
        <f t="shared" si="7"/>
        <v>6.8788122274273181E-3</v>
      </c>
      <c r="BG79" s="3">
        <f t="shared" si="7"/>
        <v>2.1095293683641343E-2</v>
      </c>
      <c r="BH79" s="3">
        <f t="shared" si="4"/>
        <v>6.309081629043424E-2</v>
      </c>
      <c r="BI79" s="3">
        <f t="shared" si="4"/>
        <v>0.16286391453535676</v>
      </c>
      <c r="BJ79" s="3">
        <f t="shared" si="4"/>
        <v>9.5623171267870413E-2</v>
      </c>
      <c r="BK79" s="3">
        <f t="shared" si="4"/>
        <v>0.38976668031109291</v>
      </c>
      <c r="BL79" s="3">
        <f t="shared" si="4"/>
        <v>0.14034353633207503</v>
      </c>
      <c r="BM79" s="3">
        <f t="shared" si="4"/>
        <v>0.14831188126317066</v>
      </c>
    </row>
    <row r="80" spans="1:65" x14ac:dyDescent="0.2">
      <c r="A80" s="1">
        <v>2</v>
      </c>
      <c r="B80" s="2" t="s">
        <v>65</v>
      </c>
      <c r="C80" s="1">
        <v>4</v>
      </c>
      <c r="D80" s="2" t="s">
        <v>73</v>
      </c>
      <c r="E80" s="8" t="s">
        <v>110</v>
      </c>
      <c r="F80" s="8" t="s">
        <v>111</v>
      </c>
      <c r="G80" s="8" t="s">
        <v>112</v>
      </c>
      <c r="H80" s="2">
        <v>2010</v>
      </c>
      <c r="I80" s="2">
        <v>251.86</v>
      </c>
      <c r="J80" s="3">
        <v>0.44600000000000001</v>
      </c>
      <c r="K80" s="3">
        <v>0.4027238808627</v>
      </c>
      <c r="L80" s="4">
        <v>34.329886013921353</v>
      </c>
      <c r="M80" s="4">
        <v>364</v>
      </c>
      <c r="N80" s="3">
        <v>0.23855816493719281</v>
      </c>
      <c r="O80" s="2">
        <v>0.1</v>
      </c>
      <c r="P80" s="2">
        <v>0</v>
      </c>
      <c r="Q80" s="2">
        <v>0</v>
      </c>
      <c r="R80" s="2">
        <v>1</v>
      </c>
      <c r="S80" s="2">
        <v>1</v>
      </c>
      <c r="T80" s="2">
        <v>7.25</v>
      </c>
      <c r="U80" s="2">
        <v>7.25</v>
      </c>
      <c r="V80" s="2">
        <f t="shared" si="5"/>
        <v>0</v>
      </c>
      <c r="W80" s="2">
        <v>1</v>
      </c>
      <c r="X80" s="5">
        <v>813000</v>
      </c>
      <c r="Y80" s="5">
        <v>75000</v>
      </c>
      <c r="Z80" s="6">
        <v>9.2999999999999999E-2</v>
      </c>
      <c r="AA80" s="5">
        <v>96000</v>
      </c>
      <c r="AB80" s="6">
        <v>0.11799999999999999</v>
      </c>
      <c r="AC80" s="10">
        <v>0.70981818181818179</v>
      </c>
      <c r="AD80" s="10">
        <v>0.67563636363636359</v>
      </c>
      <c r="AE80" s="10">
        <v>4.8155737704918031E-2</v>
      </c>
      <c r="AF80" s="10">
        <v>0.87535410764872523</v>
      </c>
      <c r="AG80" s="10">
        <v>0.83427762039660058</v>
      </c>
      <c r="AH80" s="10">
        <v>4.5307443365695796E-2</v>
      </c>
      <c r="AI80" s="7">
        <v>48415</v>
      </c>
      <c r="AJ80" s="2">
        <v>90.3</v>
      </c>
      <c r="AK80" s="7">
        <f t="shared" si="6"/>
        <v>53615.725359911405</v>
      </c>
      <c r="AL80" s="3">
        <v>0.143953</v>
      </c>
      <c r="AM80" s="3">
        <v>0.10199999999999999</v>
      </c>
      <c r="AN80" s="3">
        <v>8.9333333333333334E-2</v>
      </c>
      <c r="AO80" s="5">
        <v>1826341</v>
      </c>
      <c r="AP80" s="5">
        <v>1501707</v>
      </c>
      <c r="AQ80" s="5">
        <v>81924</v>
      </c>
      <c r="AR80" s="5">
        <v>167405</v>
      </c>
      <c r="AS80" s="5">
        <v>14856</v>
      </c>
      <c r="AT80" s="5">
        <v>33201</v>
      </c>
      <c r="AU80" s="5">
        <v>27248</v>
      </c>
      <c r="AV80" s="5">
        <v>131908</v>
      </c>
      <c r="AW80" s="5">
        <v>327313</v>
      </c>
      <c r="AX80" s="5">
        <v>182527</v>
      </c>
      <c r="AY80" s="5">
        <v>724740</v>
      </c>
      <c r="AZ80" s="5">
        <v>213176</v>
      </c>
      <c r="BA80" s="5">
        <v>246677</v>
      </c>
      <c r="BB80" s="3">
        <f t="shared" si="7"/>
        <v>0.82224896664971114</v>
      </c>
      <c r="BC80" s="3">
        <f t="shared" si="7"/>
        <v>4.485690240760077E-2</v>
      </c>
      <c r="BD80" s="3">
        <f t="shared" si="7"/>
        <v>9.1661414817933787E-2</v>
      </c>
      <c r="BE80" s="3">
        <f t="shared" si="7"/>
        <v>8.1342969357858144E-3</v>
      </c>
      <c r="BF80" s="3">
        <f t="shared" si="7"/>
        <v>1.8178970958873508E-2</v>
      </c>
      <c r="BG80" s="3">
        <f t="shared" si="7"/>
        <v>1.4919448230095037E-2</v>
      </c>
      <c r="BH80" s="3">
        <f t="shared" si="4"/>
        <v>7.2225285420411636E-2</v>
      </c>
      <c r="BI80" s="3">
        <f t="shared" si="4"/>
        <v>0.17921790070967031</v>
      </c>
      <c r="BJ80" s="3">
        <f t="shared" si="4"/>
        <v>9.9941358158197185E-2</v>
      </c>
      <c r="BK80" s="3">
        <f t="shared" si="4"/>
        <v>0.39682622248528615</v>
      </c>
      <c r="BL80" s="3">
        <f t="shared" si="4"/>
        <v>0.11672299970268422</v>
      </c>
      <c r="BM80" s="3">
        <f t="shared" si="4"/>
        <v>0.1350662335237505</v>
      </c>
    </row>
    <row r="81" spans="1:65" x14ac:dyDescent="0.2">
      <c r="A81" s="1">
        <v>4</v>
      </c>
      <c r="B81" s="2" t="s">
        <v>22</v>
      </c>
      <c r="C81" s="1">
        <v>8</v>
      </c>
      <c r="D81" s="2" t="s">
        <v>27</v>
      </c>
      <c r="E81" s="8" t="s">
        <v>113</v>
      </c>
      <c r="F81" s="8" t="s">
        <v>114</v>
      </c>
      <c r="G81" s="8" t="s">
        <v>115</v>
      </c>
      <c r="H81" s="2">
        <v>2010</v>
      </c>
      <c r="I81" s="2">
        <v>317.88</v>
      </c>
      <c r="J81" s="3">
        <v>0.46300000000000002</v>
      </c>
      <c r="K81" s="3">
        <v>0.28655305489188998</v>
      </c>
      <c r="L81" s="4">
        <v>19.211387929329934</v>
      </c>
      <c r="M81" s="4">
        <v>383</v>
      </c>
      <c r="N81" s="3">
        <v>0.25101037684325506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7.55</v>
      </c>
      <c r="U81" s="2">
        <v>7.55</v>
      </c>
      <c r="V81" s="2">
        <f t="shared" si="5"/>
        <v>1</v>
      </c>
      <c r="W81" s="2">
        <v>1</v>
      </c>
      <c r="X81" s="5">
        <v>1012000</v>
      </c>
      <c r="Y81" s="5">
        <v>151000</v>
      </c>
      <c r="Z81" s="6">
        <v>0.15</v>
      </c>
      <c r="AA81" s="5">
        <v>170000</v>
      </c>
      <c r="AB81" s="6">
        <v>0.16800000000000001</v>
      </c>
      <c r="AC81" s="10">
        <v>0.65607940446650126</v>
      </c>
      <c r="AD81" s="10">
        <v>0.56129032258064515</v>
      </c>
      <c r="AE81" s="10">
        <v>0.14447806354009077</v>
      </c>
      <c r="AF81" s="10">
        <v>0.81717451523545703</v>
      </c>
      <c r="AG81" s="10">
        <v>0.70729455216989845</v>
      </c>
      <c r="AH81" s="10">
        <v>0.13446327683615819</v>
      </c>
      <c r="AI81" s="7">
        <v>50987</v>
      </c>
      <c r="AJ81" s="2">
        <v>99.9</v>
      </c>
      <c r="AK81" s="7">
        <f t="shared" si="6"/>
        <v>51038.038038038037</v>
      </c>
      <c r="AL81" s="3">
        <v>0.20137740000000001</v>
      </c>
      <c r="AM81" s="3">
        <v>0.16399999999999998</v>
      </c>
      <c r="AN81" s="3">
        <v>0.15666666666666668</v>
      </c>
      <c r="AO81" s="5">
        <v>2700551</v>
      </c>
      <c r="AP81" s="5">
        <v>1466653</v>
      </c>
      <c r="AQ81" s="5">
        <v>209494</v>
      </c>
      <c r="AR81" s="5">
        <v>716501</v>
      </c>
      <c r="AS81" s="5">
        <v>23699</v>
      </c>
      <c r="AT81" s="5">
        <v>208423</v>
      </c>
      <c r="AU81" s="5">
        <v>75781</v>
      </c>
      <c r="AV81" s="5">
        <v>187478</v>
      </c>
      <c r="AW81" s="5">
        <v>477530</v>
      </c>
      <c r="AX81" s="5">
        <v>248829</v>
      </c>
      <c r="AY81" s="5">
        <v>1146856</v>
      </c>
      <c r="AZ81" s="5">
        <v>315499</v>
      </c>
      <c r="BA81" s="5">
        <v>324359</v>
      </c>
      <c r="BB81" s="3">
        <f t="shared" si="7"/>
        <v>0.54309398341301462</v>
      </c>
      <c r="BC81" s="3">
        <f t="shared" si="7"/>
        <v>7.7574539418066912E-2</v>
      </c>
      <c r="BD81" s="3">
        <f t="shared" si="7"/>
        <v>0.26531659650197309</v>
      </c>
      <c r="BE81" s="3">
        <f t="shared" si="7"/>
        <v>8.7756165315892934E-3</v>
      </c>
      <c r="BF81" s="3">
        <f t="shared" si="7"/>
        <v>7.7177953684266651E-2</v>
      </c>
      <c r="BG81" s="3">
        <f t="shared" si="7"/>
        <v>2.8061310451089425E-2</v>
      </c>
      <c r="BH81" s="3">
        <f t="shared" si="4"/>
        <v>6.9422129039592287E-2</v>
      </c>
      <c r="BI81" s="3">
        <f t="shared" si="4"/>
        <v>0.17682687718173068</v>
      </c>
      <c r="BJ81" s="3">
        <f t="shared" si="4"/>
        <v>9.2140085486258169E-2</v>
      </c>
      <c r="BK81" s="3">
        <f t="shared" si="4"/>
        <v>0.42467481636154991</v>
      </c>
      <c r="BL81" s="3">
        <f t="shared" si="4"/>
        <v>0.11682763998902446</v>
      </c>
      <c r="BM81" s="3">
        <f t="shared" si="4"/>
        <v>0.12010845194184445</v>
      </c>
    </row>
    <row r="82" spans="1:65" x14ac:dyDescent="0.2">
      <c r="A82" s="1">
        <v>1</v>
      </c>
      <c r="B82" s="2" t="s">
        <v>41</v>
      </c>
      <c r="C82" s="1">
        <v>1</v>
      </c>
      <c r="D82" s="2" t="s">
        <v>42</v>
      </c>
      <c r="E82" s="8" t="s">
        <v>116</v>
      </c>
      <c r="F82" s="8" t="s">
        <v>117</v>
      </c>
      <c r="G82" s="8" t="s">
        <v>118</v>
      </c>
      <c r="H82" s="2">
        <v>2010</v>
      </c>
      <c r="I82" s="2">
        <v>272.24</v>
      </c>
      <c r="J82" s="3">
        <v>0.41799999999999998</v>
      </c>
      <c r="K82" s="3">
        <v>0.40287426623673001</v>
      </c>
      <c r="L82" s="4">
        <v>49.292660502939427</v>
      </c>
      <c r="M82" s="4">
        <v>675</v>
      </c>
      <c r="N82" s="3">
        <v>0.4423812124522119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7.25</v>
      </c>
      <c r="U82" s="2">
        <v>7.25</v>
      </c>
      <c r="V82" s="2">
        <f t="shared" si="5"/>
        <v>0</v>
      </c>
      <c r="W82" s="2">
        <v>0</v>
      </c>
      <c r="X82" s="5">
        <v>622000</v>
      </c>
      <c r="Y82" s="5">
        <v>63000</v>
      </c>
      <c r="Z82" s="6">
        <v>0.10199999999999999</v>
      </c>
      <c r="AA82" s="5">
        <v>73000</v>
      </c>
      <c r="AB82" s="6">
        <v>0.11700000000000001</v>
      </c>
      <c r="AC82" s="10">
        <v>0.702728127939793</v>
      </c>
      <c r="AD82" s="10">
        <v>0.66039510818438385</v>
      </c>
      <c r="AE82" s="10">
        <v>5.8902275769745646E-2</v>
      </c>
      <c r="AF82" s="10">
        <v>0.8671454219030521</v>
      </c>
      <c r="AG82" s="10">
        <v>0.82046678635547576</v>
      </c>
      <c r="AH82" s="10">
        <v>5.1759834368530024E-2</v>
      </c>
      <c r="AI82" s="7">
        <v>60917</v>
      </c>
      <c r="AJ82" s="2">
        <v>106.5</v>
      </c>
      <c r="AK82" s="7">
        <f t="shared" si="6"/>
        <v>57199.06103286385</v>
      </c>
      <c r="AL82" s="3">
        <v>8.8774390000000009E-2</v>
      </c>
      <c r="AM82" s="3">
        <v>6.6000000000000003E-2</v>
      </c>
      <c r="AN82" s="3">
        <v>8.7666666666666671E-2</v>
      </c>
      <c r="AO82" s="5">
        <v>1316470</v>
      </c>
      <c r="AP82" s="5">
        <v>1217211</v>
      </c>
      <c r="AQ82" s="5">
        <v>13870</v>
      </c>
      <c r="AR82" s="5">
        <v>36704</v>
      </c>
      <c r="AS82" s="5">
        <v>2728</v>
      </c>
      <c r="AT82" s="5">
        <v>28928</v>
      </c>
      <c r="AU82" s="5">
        <v>17029</v>
      </c>
      <c r="AV82" s="5">
        <v>69806</v>
      </c>
      <c r="AW82" s="5">
        <v>217428</v>
      </c>
      <c r="AX82" s="5">
        <v>123114</v>
      </c>
      <c r="AY82" s="5">
        <v>549611</v>
      </c>
      <c r="AZ82" s="5">
        <v>178243</v>
      </c>
      <c r="BA82" s="5">
        <v>178268</v>
      </c>
      <c r="BB82" s="3">
        <f t="shared" si="7"/>
        <v>0.92460215576503835</v>
      </c>
      <c r="BC82" s="3">
        <f t="shared" si="7"/>
        <v>1.053575090962954E-2</v>
      </c>
      <c r="BD82" s="3">
        <f t="shared" si="7"/>
        <v>2.7880620143261904E-2</v>
      </c>
      <c r="BE82" s="3">
        <f t="shared" si="7"/>
        <v>2.0722082538910877E-3</v>
      </c>
      <c r="BF82" s="3">
        <f t="shared" si="7"/>
        <v>2.1973915091114876E-2</v>
      </c>
      <c r="BG82" s="3">
        <f t="shared" si="7"/>
        <v>1.2935349837064271E-2</v>
      </c>
      <c r="BH82" s="3">
        <f t="shared" si="4"/>
        <v>5.3025135399971134E-2</v>
      </c>
      <c r="BI82" s="3">
        <f t="shared" si="4"/>
        <v>0.1651598593207593</v>
      </c>
      <c r="BJ82" s="3">
        <f t="shared" si="4"/>
        <v>9.3518272349540812E-2</v>
      </c>
      <c r="BK82" s="3">
        <f t="shared" si="4"/>
        <v>0.41748843498142763</v>
      </c>
      <c r="BL82" s="3">
        <f t="shared" si="4"/>
        <v>0.13539465388501068</v>
      </c>
      <c r="BM82" s="3">
        <f t="shared" si="4"/>
        <v>0.13541364406329046</v>
      </c>
    </row>
    <row r="83" spans="1:65" x14ac:dyDescent="0.2">
      <c r="A83" s="1">
        <v>1</v>
      </c>
      <c r="B83" s="2" t="s">
        <v>41</v>
      </c>
      <c r="C83" s="1">
        <v>2</v>
      </c>
      <c r="D83" s="2" t="s">
        <v>119</v>
      </c>
      <c r="E83" s="8" t="s">
        <v>120</v>
      </c>
      <c r="F83" s="8" t="s">
        <v>121</v>
      </c>
      <c r="G83" s="8" t="s">
        <v>122</v>
      </c>
      <c r="H83" s="2">
        <v>2010</v>
      </c>
      <c r="I83" s="2">
        <v>397.41</v>
      </c>
      <c r="J83" s="3">
        <v>0.51400000000000001</v>
      </c>
      <c r="K83" s="3">
        <v>0.37561038028885002</v>
      </c>
      <c r="L83" s="4">
        <v>29.97514618174452</v>
      </c>
      <c r="M83" s="4">
        <v>424</v>
      </c>
      <c r="N83" s="3">
        <v>0.27788093937738939</v>
      </c>
      <c r="O83" s="2">
        <v>0.2</v>
      </c>
      <c r="P83" s="2">
        <v>0</v>
      </c>
      <c r="Q83" s="2">
        <v>0</v>
      </c>
      <c r="R83" s="2">
        <v>1</v>
      </c>
      <c r="S83" s="2">
        <v>1</v>
      </c>
      <c r="T83" s="2">
        <v>7.25</v>
      </c>
      <c r="U83" s="2">
        <v>7.25</v>
      </c>
      <c r="V83" s="2">
        <f t="shared" si="5"/>
        <v>0</v>
      </c>
      <c r="W83" s="2">
        <v>0</v>
      </c>
      <c r="X83" s="5">
        <v>3734000</v>
      </c>
      <c r="Y83" s="5">
        <v>637000</v>
      </c>
      <c r="Z83" s="6">
        <v>0.17100000000000001</v>
      </c>
      <c r="AA83" s="5">
        <v>660000</v>
      </c>
      <c r="AB83" s="6">
        <v>0.17699999999999999</v>
      </c>
      <c r="AC83" s="10">
        <v>0.6635349383440986</v>
      </c>
      <c r="AD83" s="10">
        <v>0.60187903699354084</v>
      </c>
      <c r="AE83" s="10">
        <v>9.2920353982300891E-2</v>
      </c>
      <c r="AF83" s="10">
        <v>0.84273743016759772</v>
      </c>
      <c r="AG83" s="10">
        <v>0.77039106145251401</v>
      </c>
      <c r="AH83" s="10">
        <v>8.6178322837255558E-2</v>
      </c>
      <c r="AI83" s="7">
        <v>67719</v>
      </c>
      <c r="AJ83" s="2">
        <v>114.1</v>
      </c>
      <c r="AK83" s="7">
        <f t="shared" si="6"/>
        <v>59350.569675723054</v>
      </c>
      <c r="AL83" s="3">
        <v>0.1288967</v>
      </c>
      <c r="AM83" s="3">
        <v>0.107</v>
      </c>
      <c r="AN83" s="3">
        <v>0.13800000000000001</v>
      </c>
      <c r="AO83" s="5">
        <v>8791894</v>
      </c>
      <c r="AP83" s="5">
        <v>5238374</v>
      </c>
      <c r="AQ83" s="5">
        <v>1135566</v>
      </c>
      <c r="AR83" s="5">
        <v>1555144</v>
      </c>
      <c r="AS83" s="5">
        <v>12729</v>
      </c>
      <c r="AT83" s="5">
        <v>735444</v>
      </c>
      <c r="AU83" s="5">
        <v>114637</v>
      </c>
      <c r="AV83" s="5">
        <v>541020</v>
      </c>
      <c r="AW83" s="5">
        <v>1524194</v>
      </c>
      <c r="AX83" s="5">
        <v>767228</v>
      </c>
      <c r="AY83" s="5">
        <v>3727294</v>
      </c>
      <c r="AZ83" s="5">
        <v>1046165</v>
      </c>
      <c r="BA83" s="5">
        <v>1185993</v>
      </c>
      <c r="BB83" s="3">
        <f t="shared" si="7"/>
        <v>0.59581860290854283</v>
      </c>
      <c r="BC83" s="3">
        <f t="shared" si="7"/>
        <v>0.1291605654026311</v>
      </c>
      <c r="BD83" s="3">
        <f t="shared" si="7"/>
        <v>0.17688384323104897</v>
      </c>
      <c r="BE83" s="3">
        <f t="shared" si="7"/>
        <v>1.447810903998615E-3</v>
      </c>
      <c r="BF83" s="3">
        <f t="shared" si="7"/>
        <v>8.3650235091551381E-2</v>
      </c>
      <c r="BG83" s="3">
        <f t="shared" si="7"/>
        <v>1.3038942462227138E-2</v>
      </c>
      <c r="BH83" s="3">
        <f t="shared" si="7"/>
        <v>6.1536228712493576E-2</v>
      </c>
      <c r="BI83" s="3">
        <f t="shared" si="7"/>
        <v>0.17336355511110577</v>
      </c>
      <c r="BJ83" s="3">
        <f t="shared" si="7"/>
        <v>8.7265383317860754E-2</v>
      </c>
      <c r="BK83" s="3">
        <f t="shared" si="7"/>
        <v>0.42394664903830731</v>
      </c>
      <c r="BL83" s="3">
        <f t="shared" si="7"/>
        <v>0.11899199421649079</v>
      </c>
      <c r="BM83" s="3">
        <f t="shared" si="7"/>
        <v>0.13489618960374181</v>
      </c>
    </row>
    <row r="84" spans="1:65" x14ac:dyDescent="0.2">
      <c r="A84" s="1">
        <v>4</v>
      </c>
      <c r="B84" s="2" t="s">
        <v>22</v>
      </c>
      <c r="C84" s="1">
        <v>8</v>
      </c>
      <c r="D84" s="2" t="s">
        <v>27</v>
      </c>
      <c r="E84" s="8" t="s">
        <v>123</v>
      </c>
      <c r="F84" s="8" t="s">
        <v>124</v>
      </c>
      <c r="G84" s="8" t="s">
        <v>125</v>
      </c>
      <c r="H84" s="2">
        <v>2010</v>
      </c>
      <c r="I84" s="2">
        <v>315.76</v>
      </c>
      <c r="J84" s="3">
        <v>0.55800000000000005</v>
      </c>
      <c r="K84" s="3">
        <v>0.34865004333093003</v>
      </c>
      <c r="L84" s="4">
        <v>28.727451183227913</v>
      </c>
      <c r="M84" s="4">
        <v>447</v>
      </c>
      <c r="N84" s="3">
        <v>0.29295466957946481</v>
      </c>
      <c r="O84" s="2">
        <v>0.1</v>
      </c>
      <c r="P84" s="2">
        <v>0</v>
      </c>
      <c r="Q84" s="2">
        <v>0</v>
      </c>
      <c r="R84" s="2">
        <v>1</v>
      </c>
      <c r="S84" s="2">
        <v>1</v>
      </c>
      <c r="T84" s="2">
        <v>7.5</v>
      </c>
      <c r="U84" s="2">
        <v>7.5</v>
      </c>
      <c r="V84" s="2">
        <f t="shared" si="5"/>
        <v>1</v>
      </c>
      <c r="W84" s="2">
        <v>0</v>
      </c>
      <c r="X84" s="5">
        <v>750000</v>
      </c>
      <c r="Y84" s="5">
        <v>55000</v>
      </c>
      <c r="Z84" s="6">
        <v>7.2999999999999995E-2</v>
      </c>
      <c r="AA84" s="5">
        <v>72000</v>
      </c>
      <c r="AB84" s="6">
        <v>9.7000000000000003E-2</v>
      </c>
      <c r="AC84" s="10">
        <v>0.6</v>
      </c>
      <c r="AD84" s="10">
        <v>0.54918566775244304</v>
      </c>
      <c r="AE84" s="10">
        <v>8.577633007600434E-2</v>
      </c>
      <c r="AF84" s="10">
        <v>0.75994865211810014</v>
      </c>
      <c r="AG84" s="10">
        <v>0.70218228498074453</v>
      </c>
      <c r="AH84" s="10">
        <v>7.77027027027027E-2</v>
      </c>
      <c r="AI84" s="7">
        <v>42186</v>
      </c>
      <c r="AJ84" s="2">
        <v>94.6</v>
      </c>
      <c r="AK84" s="7">
        <f t="shared" si="6"/>
        <v>44594.080338266387</v>
      </c>
      <c r="AL84" s="3">
        <v>0.18495590000000001</v>
      </c>
      <c r="AM84" s="3">
        <v>0.18600000000000003</v>
      </c>
      <c r="AN84" s="3">
        <v>0.155</v>
      </c>
      <c r="AO84" s="5">
        <v>2059179</v>
      </c>
      <c r="AP84" s="5">
        <v>838173</v>
      </c>
      <c r="AQ84" s="5">
        <v>35906</v>
      </c>
      <c r="AR84" s="5">
        <v>953403</v>
      </c>
      <c r="AS84" s="5">
        <v>176021</v>
      </c>
      <c r="AT84" s="5">
        <v>27943</v>
      </c>
      <c r="AU84" s="5">
        <v>27733</v>
      </c>
      <c r="AV84" s="5">
        <v>144981</v>
      </c>
      <c r="AW84" s="5">
        <v>373691</v>
      </c>
      <c r="AX84" s="5">
        <v>203539</v>
      </c>
      <c r="AY84" s="5">
        <v>807777</v>
      </c>
      <c r="AZ84" s="5">
        <v>256936</v>
      </c>
      <c r="BA84" s="5">
        <v>272255</v>
      </c>
      <c r="BB84" s="3">
        <f t="shared" si="7"/>
        <v>0.40704232123579348</v>
      </c>
      <c r="BC84" s="3">
        <f t="shared" si="7"/>
        <v>1.7437046512226474E-2</v>
      </c>
      <c r="BD84" s="3">
        <f t="shared" si="7"/>
        <v>0.46300151662385836</v>
      </c>
      <c r="BE84" s="3">
        <f t="shared" si="7"/>
        <v>8.5481155353662797E-2</v>
      </c>
      <c r="BF84" s="3">
        <f t="shared" si="7"/>
        <v>1.3569971333235236E-2</v>
      </c>
      <c r="BG84" s="3">
        <f t="shared" si="7"/>
        <v>1.3467988941223662E-2</v>
      </c>
      <c r="BH84" s="3">
        <f t="shared" si="7"/>
        <v>7.0407186553475928E-2</v>
      </c>
      <c r="BI84" s="3">
        <f t="shared" si="7"/>
        <v>0.18147572406284251</v>
      </c>
      <c r="BJ84" s="3">
        <f t="shared" si="7"/>
        <v>9.884473375068413E-2</v>
      </c>
      <c r="BK84" s="3">
        <f t="shared" si="7"/>
        <v>0.39228109843777542</v>
      </c>
      <c r="BL84" s="3">
        <f t="shared" si="7"/>
        <v>0.12477594225659838</v>
      </c>
      <c r="BM84" s="3">
        <f t="shared" si="7"/>
        <v>0.1322153149386236</v>
      </c>
    </row>
    <row r="85" spans="1:65" x14ac:dyDescent="0.2">
      <c r="A85" s="1">
        <v>1</v>
      </c>
      <c r="B85" s="2" t="s">
        <v>41</v>
      </c>
      <c r="C85" s="1">
        <v>2</v>
      </c>
      <c r="D85" s="2" t="s">
        <v>119</v>
      </c>
      <c r="E85" s="8" t="s">
        <v>126</v>
      </c>
      <c r="F85" s="8" t="s">
        <v>127</v>
      </c>
      <c r="G85" s="8" t="s">
        <v>128</v>
      </c>
      <c r="H85" s="2">
        <v>2010</v>
      </c>
      <c r="I85" s="2">
        <v>306.61</v>
      </c>
      <c r="J85" s="3">
        <v>0.41699999999999998</v>
      </c>
      <c r="K85" s="3">
        <v>0.34577767710978002</v>
      </c>
      <c r="L85" s="4">
        <v>33.754880136832476</v>
      </c>
      <c r="M85" s="4">
        <v>753</v>
      </c>
      <c r="N85" s="3">
        <v>0.49350081922446754</v>
      </c>
      <c r="O85" s="2">
        <v>0.3</v>
      </c>
      <c r="P85" s="2">
        <v>0</v>
      </c>
      <c r="Q85" s="2">
        <v>0</v>
      </c>
      <c r="R85" s="2">
        <v>1</v>
      </c>
      <c r="S85" s="2">
        <v>1</v>
      </c>
      <c r="T85" s="2">
        <v>7.25</v>
      </c>
      <c r="U85" s="2">
        <v>7.25</v>
      </c>
      <c r="V85" s="2">
        <f t="shared" si="5"/>
        <v>0</v>
      </c>
      <c r="W85" s="2">
        <v>0</v>
      </c>
      <c r="X85" s="5">
        <v>8078000</v>
      </c>
      <c r="Y85" s="5">
        <v>1959000</v>
      </c>
      <c r="Z85" s="6">
        <v>0.24199999999999999</v>
      </c>
      <c r="AA85" s="5">
        <v>2099000</v>
      </c>
      <c r="AB85" s="6">
        <v>0.26</v>
      </c>
      <c r="AC85" s="10">
        <v>0.62562374441060209</v>
      </c>
      <c r="AD85" s="10">
        <v>0.57235435162983606</v>
      </c>
      <c r="AE85" s="10">
        <v>8.514605344934742E-2</v>
      </c>
      <c r="AF85" s="10">
        <v>0.80354026427324854</v>
      </c>
      <c r="AG85" s="10">
        <v>0.74183495387683873</v>
      </c>
      <c r="AH85" s="10">
        <v>7.6791808873720141E-2</v>
      </c>
      <c r="AI85" s="7">
        <v>54047</v>
      </c>
      <c r="AJ85" s="2">
        <v>115.2</v>
      </c>
      <c r="AK85" s="7">
        <f t="shared" si="6"/>
        <v>46915.798611111109</v>
      </c>
      <c r="AL85" s="3">
        <v>0.13046269999999999</v>
      </c>
      <c r="AM85" s="3">
        <v>0.16</v>
      </c>
      <c r="AN85" s="3">
        <v>0.18066666666666667</v>
      </c>
      <c r="AO85" s="5">
        <v>19378102</v>
      </c>
      <c r="AP85" s="5">
        <v>11344650</v>
      </c>
      <c r="AQ85" s="5">
        <v>2825404</v>
      </c>
      <c r="AR85" s="5">
        <v>3416922</v>
      </c>
      <c r="AS85" s="5">
        <v>56545</v>
      </c>
      <c r="AT85" s="5">
        <v>1454297</v>
      </c>
      <c r="AU85" s="5">
        <v>280284</v>
      </c>
      <c r="AV85" s="5">
        <v>1155822</v>
      </c>
      <c r="AW85" s="5">
        <v>3169107</v>
      </c>
      <c r="AX85" s="5">
        <v>1983517</v>
      </c>
      <c r="AY85" s="5">
        <v>8148045</v>
      </c>
      <c r="AZ85" s="5">
        <v>2303668</v>
      </c>
      <c r="BA85" s="5">
        <v>2617943</v>
      </c>
      <c r="BB85" s="3">
        <f t="shared" si="7"/>
        <v>0.58543659229371381</v>
      </c>
      <c r="BC85" s="3">
        <f t="shared" si="7"/>
        <v>0.14580395954154848</v>
      </c>
      <c r="BD85" s="3">
        <f t="shared" si="7"/>
        <v>0.1763290336690353</v>
      </c>
      <c r="BE85" s="3">
        <f t="shared" si="7"/>
        <v>2.9179844341824602E-3</v>
      </c>
      <c r="BF85" s="3">
        <f t="shared" si="7"/>
        <v>7.5048474819670155E-2</v>
      </c>
      <c r="BG85" s="3">
        <f t="shared" si="7"/>
        <v>1.4463955241849796E-2</v>
      </c>
      <c r="BH85" s="3">
        <f t="shared" si="7"/>
        <v>5.9645779550546278E-2</v>
      </c>
      <c r="BI85" s="3">
        <f t="shared" si="7"/>
        <v>0.1635406295208891</v>
      </c>
      <c r="BJ85" s="3">
        <f t="shared" si="7"/>
        <v>0.10235868301240235</v>
      </c>
      <c r="BK85" s="3">
        <f t="shared" si="7"/>
        <v>0.42047693835030903</v>
      </c>
      <c r="BL85" s="3">
        <f t="shared" si="7"/>
        <v>0.11887996048322999</v>
      </c>
      <c r="BM85" s="3">
        <f t="shared" si="7"/>
        <v>0.13509800908262326</v>
      </c>
    </row>
    <row r="86" spans="1:65" x14ac:dyDescent="0.2">
      <c r="A86" s="1">
        <v>3</v>
      </c>
      <c r="B86" s="2" t="s">
        <v>17</v>
      </c>
      <c r="C86" s="1">
        <v>5</v>
      </c>
      <c r="D86" s="2" t="s">
        <v>46</v>
      </c>
      <c r="E86" s="8" t="s">
        <v>129</v>
      </c>
      <c r="F86" s="8" t="s">
        <v>130</v>
      </c>
      <c r="G86" s="8" t="s">
        <v>131</v>
      </c>
      <c r="H86" s="2">
        <v>2010</v>
      </c>
      <c r="I86" s="2">
        <v>298.45999999999998</v>
      </c>
      <c r="J86" s="3">
        <v>0.51900000000000002</v>
      </c>
      <c r="K86" s="3">
        <v>0.31355991239572001</v>
      </c>
      <c r="L86" s="4">
        <v>9.6284373561920837</v>
      </c>
      <c r="M86" s="4">
        <v>272</v>
      </c>
      <c r="N86" s="3">
        <v>0.17826324412889133</v>
      </c>
      <c r="O86" s="2">
        <v>0.05</v>
      </c>
      <c r="P86" s="2">
        <v>0</v>
      </c>
      <c r="Q86" s="2">
        <v>0</v>
      </c>
      <c r="R86" s="2">
        <v>1</v>
      </c>
      <c r="S86" s="2">
        <v>1</v>
      </c>
      <c r="T86" s="2">
        <v>7.25</v>
      </c>
      <c r="U86" s="2">
        <v>7.25</v>
      </c>
      <c r="V86" s="2">
        <f t="shared" si="5"/>
        <v>0</v>
      </c>
      <c r="W86" s="2">
        <v>1</v>
      </c>
      <c r="X86" s="5">
        <v>3686000</v>
      </c>
      <c r="Y86" s="5">
        <v>117000</v>
      </c>
      <c r="Z86" s="6">
        <v>3.2000000000000001E-2</v>
      </c>
      <c r="AA86" s="5">
        <v>180000</v>
      </c>
      <c r="AB86" s="6">
        <v>4.9000000000000002E-2</v>
      </c>
      <c r="AC86" s="10">
        <v>0.63513888888888892</v>
      </c>
      <c r="AD86" s="10">
        <v>0.56861111111111107</v>
      </c>
      <c r="AE86" s="10">
        <v>0.10474524382243604</v>
      </c>
      <c r="AF86" s="10">
        <v>0.82208588957055218</v>
      </c>
      <c r="AG86" s="10">
        <v>0.74553214190450789</v>
      </c>
      <c r="AH86" s="10">
        <v>9.3445814406229719E-2</v>
      </c>
      <c r="AI86" s="7">
        <v>43417</v>
      </c>
      <c r="AJ86" s="2">
        <v>91.3</v>
      </c>
      <c r="AK86" s="7">
        <f t="shared" si="6"/>
        <v>47554.216867469884</v>
      </c>
      <c r="AL86" s="3">
        <v>0.1773882</v>
      </c>
      <c r="AM86" s="3">
        <v>0.17399999999999999</v>
      </c>
      <c r="AN86" s="3">
        <v>0.13766666666666669</v>
      </c>
      <c r="AO86" s="5">
        <v>9535483</v>
      </c>
      <c r="AP86" s="5">
        <v>6235669</v>
      </c>
      <c r="AQ86" s="5">
        <v>2026718</v>
      </c>
      <c r="AR86" s="5">
        <v>800120</v>
      </c>
      <c r="AS86" s="5">
        <v>109348</v>
      </c>
      <c r="AT86" s="5">
        <v>214836</v>
      </c>
      <c r="AU86" s="5">
        <v>148792</v>
      </c>
      <c r="AV86" s="5">
        <v>632040</v>
      </c>
      <c r="AW86" s="5">
        <v>1649595</v>
      </c>
      <c r="AX86" s="5">
        <v>938618</v>
      </c>
      <c r="AY86" s="5">
        <v>3942390</v>
      </c>
      <c r="AZ86" s="5">
        <v>1138761</v>
      </c>
      <c r="BA86" s="5">
        <v>1234079</v>
      </c>
      <c r="BB86" s="3">
        <f t="shared" si="7"/>
        <v>0.65394369640216443</v>
      </c>
      <c r="BC86" s="3">
        <f t="shared" si="7"/>
        <v>0.21254487056397667</v>
      </c>
      <c r="BD86" s="3">
        <f t="shared" si="7"/>
        <v>8.3909750560092242E-2</v>
      </c>
      <c r="BE86" s="3">
        <f t="shared" si="7"/>
        <v>1.1467484132686305E-2</v>
      </c>
      <c r="BF86" s="3">
        <f t="shared" si="7"/>
        <v>2.2530164439494047E-2</v>
      </c>
      <c r="BG86" s="3">
        <f t="shared" si="7"/>
        <v>1.5604033901586318E-2</v>
      </c>
      <c r="BH86" s="3">
        <f t="shared" si="7"/>
        <v>6.6282955986602887E-2</v>
      </c>
      <c r="BI86" s="3">
        <f t="shared" si="7"/>
        <v>0.17299543190418357</v>
      </c>
      <c r="BJ86" s="3">
        <f t="shared" si="7"/>
        <v>9.8434237678364067E-2</v>
      </c>
      <c r="BK86" s="3">
        <f t="shared" si="7"/>
        <v>0.41344418526046345</v>
      </c>
      <c r="BL86" s="3">
        <f t="shared" si="7"/>
        <v>0.11942352579308253</v>
      </c>
      <c r="BM86" s="3">
        <f t="shared" si="7"/>
        <v>0.12941966337730348</v>
      </c>
    </row>
    <row r="87" spans="1:65" x14ac:dyDescent="0.2">
      <c r="A87" s="1">
        <v>2</v>
      </c>
      <c r="B87" s="2" t="s">
        <v>65</v>
      </c>
      <c r="C87" s="1">
        <v>4</v>
      </c>
      <c r="D87" s="2" t="s">
        <v>73</v>
      </c>
      <c r="E87" s="8" t="s">
        <v>132</v>
      </c>
      <c r="F87" s="8" t="s">
        <v>133</v>
      </c>
      <c r="G87" s="8" t="s">
        <v>134</v>
      </c>
      <c r="H87" s="2">
        <v>2010</v>
      </c>
      <c r="I87" s="2">
        <v>310.43</v>
      </c>
      <c r="J87" s="3">
        <v>0.47799999999999998</v>
      </c>
      <c r="K87" s="3">
        <v>0.36909388338825999</v>
      </c>
      <c r="L87" s="4">
        <v>17.787460880763071</v>
      </c>
      <c r="M87" s="4">
        <v>477</v>
      </c>
      <c r="N87" s="3">
        <v>0.31261605679956311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7.25</v>
      </c>
      <c r="U87" s="2">
        <v>7.25</v>
      </c>
      <c r="V87" s="2">
        <f t="shared" si="5"/>
        <v>0</v>
      </c>
      <c r="W87" s="2">
        <v>1</v>
      </c>
      <c r="X87" s="5">
        <v>313000</v>
      </c>
      <c r="Y87" s="5">
        <v>23000</v>
      </c>
      <c r="Z87" s="6">
        <v>7.3999999999999996E-2</v>
      </c>
      <c r="AA87" s="5">
        <v>28000</v>
      </c>
      <c r="AB87" s="6">
        <v>9.0999999999999998E-2</v>
      </c>
      <c r="AC87" s="10">
        <v>0.72941176470588232</v>
      </c>
      <c r="AD87" s="10">
        <v>0.70196078431372544</v>
      </c>
      <c r="AE87" s="10">
        <v>3.7634408602150539E-2</v>
      </c>
      <c r="AF87" s="10">
        <v>0.89723320158102771</v>
      </c>
      <c r="AG87" s="10">
        <v>0.86956521739130432</v>
      </c>
      <c r="AH87" s="10">
        <v>3.0837004405286344E-2</v>
      </c>
      <c r="AI87" s="7">
        <v>48878</v>
      </c>
      <c r="AJ87" s="2">
        <v>89.2</v>
      </c>
      <c r="AK87" s="7">
        <f t="shared" si="6"/>
        <v>54795.964125560538</v>
      </c>
      <c r="AL87" s="3">
        <v>7.8829640000000006E-2</v>
      </c>
      <c r="AM87" s="3">
        <v>0.122</v>
      </c>
      <c r="AN87" s="3">
        <v>9.0000000000000011E-2</v>
      </c>
      <c r="AO87" s="5">
        <v>672591</v>
      </c>
      <c r="AP87" s="5">
        <v>598436</v>
      </c>
      <c r="AQ87" s="5">
        <v>7842</v>
      </c>
      <c r="AR87" s="5">
        <v>13467</v>
      </c>
      <c r="AS87" s="5">
        <v>35577</v>
      </c>
      <c r="AT87" s="5">
        <v>7186</v>
      </c>
      <c r="AU87" s="5">
        <v>10083</v>
      </c>
      <c r="AV87" s="5">
        <v>44595</v>
      </c>
      <c r="AW87" s="5">
        <v>105276</v>
      </c>
      <c r="AX87" s="5">
        <v>81020</v>
      </c>
      <c r="AY87" s="5">
        <v>262404</v>
      </c>
      <c r="AZ87" s="5">
        <v>81819</v>
      </c>
      <c r="BA87" s="5">
        <v>97477</v>
      </c>
      <c r="BB87" s="3">
        <f t="shared" si="7"/>
        <v>0.88974726096543066</v>
      </c>
      <c r="BC87" s="3">
        <f t="shared" si="7"/>
        <v>1.1659388841063887E-2</v>
      </c>
      <c r="BD87" s="3">
        <f t="shared" si="7"/>
        <v>2.0022569436700759E-2</v>
      </c>
      <c r="BE87" s="3">
        <f t="shared" si="7"/>
        <v>5.2895444631284094E-2</v>
      </c>
      <c r="BF87" s="3">
        <f t="shared" si="7"/>
        <v>1.0684056135154945E-2</v>
      </c>
      <c r="BG87" s="3">
        <f t="shared" si="7"/>
        <v>1.4991279990365616E-2</v>
      </c>
      <c r="BH87" s="3">
        <f t="shared" si="7"/>
        <v>6.6303295762209127E-2</v>
      </c>
      <c r="BI87" s="3">
        <f t="shared" si="7"/>
        <v>0.15652305784644754</v>
      </c>
      <c r="BJ87" s="3">
        <f t="shared" si="7"/>
        <v>0.12045953633039991</v>
      </c>
      <c r="BK87" s="3">
        <f t="shared" si="7"/>
        <v>0.39013902951422186</v>
      </c>
      <c r="BL87" s="3">
        <f t="shared" si="7"/>
        <v>0.12164747967189569</v>
      </c>
      <c r="BM87" s="3">
        <f t="shared" si="7"/>
        <v>0.14492760087482587</v>
      </c>
    </row>
    <row r="88" spans="1:65" x14ac:dyDescent="0.2">
      <c r="A88" s="1">
        <v>2</v>
      </c>
      <c r="B88" s="2" t="s">
        <v>65</v>
      </c>
      <c r="C88" s="1">
        <v>3</v>
      </c>
      <c r="D88" s="2" t="s">
        <v>66</v>
      </c>
      <c r="E88" s="8" t="s">
        <v>135</v>
      </c>
      <c r="F88" s="8" t="s">
        <v>136</v>
      </c>
      <c r="G88" s="8" t="s">
        <v>137</v>
      </c>
      <c r="H88" s="2">
        <v>2010</v>
      </c>
      <c r="I88" s="2">
        <v>296.58999999999997</v>
      </c>
      <c r="J88" s="3">
        <v>0.443</v>
      </c>
      <c r="K88" s="3">
        <v>0.23883997721389</v>
      </c>
      <c r="L88" s="4">
        <v>32.817880307725076</v>
      </c>
      <c r="M88" s="4">
        <v>434</v>
      </c>
      <c r="N88" s="3">
        <v>0.28443473511742218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7.3</v>
      </c>
      <c r="U88" s="2">
        <v>7.3</v>
      </c>
      <c r="V88" s="2">
        <f t="shared" si="5"/>
        <v>1</v>
      </c>
      <c r="W88" s="2">
        <v>0</v>
      </c>
      <c r="X88" s="5">
        <v>4787000</v>
      </c>
      <c r="Y88" s="5">
        <v>655000</v>
      </c>
      <c r="Z88" s="6">
        <v>0.13700000000000001</v>
      </c>
      <c r="AA88" s="5">
        <v>702000</v>
      </c>
      <c r="AB88" s="6">
        <v>0.14699999999999999</v>
      </c>
      <c r="AC88" s="10">
        <v>0.65207219251336901</v>
      </c>
      <c r="AD88" s="10">
        <v>0.58634135472370763</v>
      </c>
      <c r="AE88" s="10">
        <v>0.10080300700495472</v>
      </c>
      <c r="AF88" s="10">
        <v>0.81981981981981977</v>
      </c>
      <c r="AG88" s="10">
        <v>0.74688974688974685</v>
      </c>
      <c r="AH88" s="10">
        <v>8.9220303506017798E-2</v>
      </c>
      <c r="AI88" s="7">
        <v>45151</v>
      </c>
      <c r="AJ88" s="2">
        <v>89.8</v>
      </c>
      <c r="AK88" s="7">
        <f t="shared" si="6"/>
        <v>50279.510022271716</v>
      </c>
      <c r="AL88" s="3">
        <v>0.16768529999999998</v>
      </c>
      <c r="AM88" s="3">
        <v>0.153</v>
      </c>
      <c r="AN88" s="3">
        <v>0.12000000000000001</v>
      </c>
      <c r="AO88" s="5">
        <v>11536504</v>
      </c>
      <c r="AP88" s="5">
        <v>9372701</v>
      </c>
      <c r="AQ88" s="5">
        <v>1394780</v>
      </c>
      <c r="AR88" s="5">
        <v>354674</v>
      </c>
      <c r="AS88" s="5">
        <v>21117</v>
      </c>
      <c r="AT88" s="5">
        <v>197293</v>
      </c>
      <c r="AU88" s="5">
        <v>195939</v>
      </c>
      <c r="AV88" s="5">
        <v>720856</v>
      </c>
      <c r="AW88" s="5">
        <v>2009895</v>
      </c>
      <c r="AX88" s="5">
        <v>1099491</v>
      </c>
      <c r="AY88" s="5">
        <v>4631981</v>
      </c>
      <c r="AZ88" s="5">
        <v>1452266</v>
      </c>
      <c r="BA88" s="5">
        <v>1622015</v>
      </c>
      <c r="BB88" s="3">
        <f t="shared" ref="BB88:BM109" si="8">+AP88/$AO88</f>
        <v>0.81243858624761889</v>
      </c>
      <c r="BC88" s="3">
        <f t="shared" si="8"/>
        <v>0.12090144466642581</v>
      </c>
      <c r="BD88" s="3">
        <f t="shared" si="8"/>
        <v>3.0743629092487637E-2</v>
      </c>
      <c r="BE88" s="3">
        <f t="shared" si="8"/>
        <v>1.8304505420359582E-3</v>
      </c>
      <c r="BF88" s="3">
        <f t="shared" si="8"/>
        <v>1.7101628014864815E-2</v>
      </c>
      <c r="BG88" s="3">
        <f t="shared" si="8"/>
        <v>1.6984261436566919E-2</v>
      </c>
      <c r="BH88" s="3">
        <f t="shared" si="8"/>
        <v>6.2484787419134949E-2</v>
      </c>
      <c r="BI88" s="3">
        <f t="shared" si="8"/>
        <v>0.1742204570812787</v>
      </c>
      <c r="BJ88" s="3">
        <f t="shared" si="8"/>
        <v>9.5305388876907593E-2</v>
      </c>
      <c r="BK88" s="3">
        <f t="shared" si="8"/>
        <v>0.4015064702443652</v>
      </c>
      <c r="BL88" s="3">
        <f t="shared" si="8"/>
        <v>0.12588441004311185</v>
      </c>
      <c r="BM88" s="3">
        <f t="shared" si="8"/>
        <v>0.14059848633520172</v>
      </c>
    </row>
    <row r="89" spans="1:65" x14ac:dyDescent="0.2">
      <c r="A89" s="1">
        <v>3</v>
      </c>
      <c r="B89" s="2" t="s">
        <v>17</v>
      </c>
      <c r="C89" s="1">
        <v>7</v>
      </c>
      <c r="D89" s="2" t="s">
        <v>31</v>
      </c>
      <c r="E89" s="8" t="s">
        <v>138</v>
      </c>
      <c r="F89" s="8" t="s">
        <v>139</v>
      </c>
      <c r="G89" s="8" t="s">
        <v>140</v>
      </c>
      <c r="H89" s="2">
        <v>2010</v>
      </c>
      <c r="I89" s="2">
        <v>276.19</v>
      </c>
      <c r="J89" s="3">
        <v>0.50600000000000001</v>
      </c>
      <c r="K89" s="3">
        <v>0.29797364507243002</v>
      </c>
      <c r="L89" s="4">
        <v>10.341059722903161</v>
      </c>
      <c r="M89" s="4">
        <v>292</v>
      </c>
      <c r="N89" s="3">
        <v>0.19137083560895687</v>
      </c>
      <c r="O89" s="2">
        <v>0.05</v>
      </c>
      <c r="P89" s="2">
        <v>0</v>
      </c>
      <c r="Q89" s="2">
        <v>0</v>
      </c>
      <c r="R89" s="2">
        <v>1</v>
      </c>
      <c r="S89" s="2">
        <v>1</v>
      </c>
      <c r="T89" s="2">
        <v>7.25</v>
      </c>
      <c r="U89" s="2">
        <v>7.25</v>
      </c>
      <c r="V89" s="2">
        <f t="shared" si="5"/>
        <v>0</v>
      </c>
      <c r="W89" s="2">
        <v>1</v>
      </c>
      <c r="X89" s="5">
        <v>1418000</v>
      </c>
      <c r="Y89" s="5">
        <v>77000</v>
      </c>
      <c r="Z89" s="6">
        <v>5.5E-2</v>
      </c>
      <c r="AA89" s="5">
        <v>99000</v>
      </c>
      <c r="AB89" s="6">
        <v>6.9000000000000006E-2</v>
      </c>
      <c r="AC89" s="10">
        <v>0.6227694503925767</v>
      </c>
      <c r="AD89" s="10">
        <v>0.57851534618129907</v>
      </c>
      <c r="AE89" s="10">
        <v>7.1633237822349566E-2</v>
      </c>
      <c r="AF89" s="10">
        <v>0.80113636363636365</v>
      </c>
      <c r="AG89" s="10">
        <v>0.74786931818181823</v>
      </c>
      <c r="AH89" s="10">
        <v>6.6489361702127658E-2</v>
      </c>
      <c r="AI89" s="7">
        <v>42076</v>
      </c>
      <c r="AJ89" s="2">
        <v>89.6</v>
      </c>
      <c r="AK89" s="7">
        <f t="shared" si="6"/>
        <v>46959.821428571435</v>
      </c>
      <c r="AL89" s="3">
        <v>0.19065960000000001</v>
      </c>
      <c r="AM89" s="3">
        <v>0.16300000000000001</v>
      </c>
      <c r="AN89" s="3">
        <v>0.12166666666666666</v>
      </c>
      <c r="AO89" s="5">
        <v>3751351</v>
      </c>
      <c r="AP89" s="5">
        <v>2578592</v>
      </c>
      <c r="AQ89" s="5">
        <v>273008</v>
      </c>
      <c r="AR89" s="5">
        <v>332007</v>
      </c>
      <c r="AS89" s="5">
        <v>309172</v>
      </c>
      <c r="AT89" s="5">
        <v>68806</v>
      </c>
      <c r="AU89" s="5">
        <v>189766</v>
      </c>
      <c r="AV89" s="5">
        <v>264126</v>
      </c>
      <c r="AW89" s="5">
        <v>665540</v>
      </c>
      <c r="AX89" s="5">
        <v>381186</v>
      </c>
      <c r="AY89" s="5">
        <v>1493303</v>
      </c>
      <c r="AZ89" s="5">
        <v>440482</v>
      </c>
      <c r="BA89" s="5">
        <v>506714</v>
      </c>
      <c r="BB89" s="3">
        <f t="shared" si="8"/>
        <v>0.68737689435086191</v>
      </c>
      <c r="BC89" s="3">
        <f t="shared" si="8"/>
        <v>7.2775914597167798E-2</v>
      </c>
      <c r="BD89" s="3">
        <f t="shared" si="8"/>
        <v>8.8503315205641919E-2</v>
      </c>
      <c r="BE89" s="3">
        <f t="shared" si="8"/>
        <v>8.2416174866068254E-2</v>
      </c>
      <c r="BF89" s="3">
        <f t="shared" si="8"/>
        <v>1.8341658778397437E-2</v>
      </c>
      <c r="BG89" s="3">
        <f t="shared" si="8"/>
        <v>5.058604220186274E-2</v>
      </c>
      <c r="BH89" s="3">
        <f t="shared" si="8"/>
        <v>7.0408234260137217E-2</v>
      </c>
      <c r="BI89" s="3">
        <f t="shared" si="8"/>
        <v>0.1774134171928993</v>
      </c>
      <c r="BJ89" s="3">
        <f t="shared" si="8"/>
        <v>0.10161299222600072</v>
      </c>
      <c r="BK89" s="3">
        <f t="shared" si="8"/>
        <v>0.39807072172132119</v>
      </c>
      <c r="BL89" s="3">
        <f t="shared" si="8"/>
        <v>0.11741956431163067</v>
      </c>
      <c r="BM89" s="3">
        <f t="shared" si="8"/>
        <v>0.13507507028801091</v>
      </c>
    </row>
    <row r="90" spans="1:65" x14ac:dyDescent="0.2">
      <c r="A90" s="1">
        <v>4</v>
      </c>
      <c r="B90" s="2" t="s">
        <v>22</v>
      </c>
      <c r="C90" s="1">
        <v>9</v>
      </c>
      <c r="D90" s="2" t="s">
        <v>23</v>
      </c>
      <c r="E90" s="8" t="s">
        <v>141</v>
      </c>
      <c r="F90" s="8" t="s">
        <v>142</v>
      </c>
      <c r="G90" s="8" t="s">
        <v>143</v>
      </c>
      <c r="H90" s="2">
        <v>2010</v>
      </c>
      <c r="I90" s="2">
        <v>289.7</v>
      </c>
      <c r="J90" s="3">
        <v>0.45400000000000001</v>
      </c>
      <c r="K90" s="3">
        <v>0.38746716583810997</v>
      </c>
      <c r="L90" s="4">
        <v>36.274117557402477</v>
      </c>
      <c r="M90" s="4">
        <v>485</v>
      </c>
      <c r="N90" s="3">
        <v>0.3178590933915893</v>
      </c>
      <c r="O90" s="2">
        <v>0.06</v>
      </c>
      <c r="P90" s="2">
        <v>0</v>
      </c>
      <c r="Q90" s="2">
        <v>0</v>
      </c>
      <c r="R90" s="2">
        <v>1</v>
      </c>
      <c r="S90" s="2">
        <v>1</v>
      </c>
      <c r="T90" s="2">
        <v>8.4</v>
      </c>
      <c r="U90" s="2">
        <v>8.4</v>
      </c>
      <c r="V90" s="2">
        <f t="shared" si="5"/>
        <v>1</v>
      </c>
      <c r="W90" s="2">
        <v>0</v>
      </c>
      <c r="X90" s="5">
        <v>1515000</v>
      </c>
      <c r="Y90" s="5">
        <v>245000</v>
      </c>
      <c r="Z90" s="6">
        <v>0.16200000000000001</v>
      </c>
      <c r="AA90" s="5">
        <v>268000</v>
      </c>
      <c r="AB90" s="6">
        <v>0.17699999999999999</v>
      </c>
      <c r="AC90" s="10">
        <v>0.65811122079631457</v>
      </c>
      <c r="AD90" s="10">
        <v>0.58571898650872001</v>
      </c>
      <c r="AE90" s="10">
        <v>0.1105</v>
      </c>
      <c r="AF90" s="10">
        <v>0.83093299937382592</v>
      </c>
      <c r="AG90" s="10">
        <v>0.74577332498434568</v>
      </c>
      <c r="AH90" s="10">
        <v>0.10324039186134137</v>
      </c>
      <c r="AI90" s="7">
        <v>46536</v>
      </c>
      <c r="AJ90" s="2">
        <v>98.5</v>
      </c>
      <c r="AK90" s="7">
        <f t="shared" si="6"/>
        <v>47244.670050761422</v>
      </c>
      <c r="AL90" s="3">
        <v>0.1498158</v>
      </c>
      <c r="AM90" s="3">
        <v>0.14199999999999999</v>
      </c>
      <c r="AN90" s="3">
        <v>0.128</v>
      </c>
      <c r="AO90" s="5">
        <v>3831074</v>
      </c>
      <c r="AP90" s="5">
        <v>3012347</v>
      </c>
      <c r="AQ90" s="5">
        <v>65444</v>
      </c>
      <c r="AR90" s="5">
        <v>450062</v>
      </c>
      <c r="AS90" s="5">
        <v>42899</v>
      </c>
      <c r="AT90" s="5">
        <v>153584</v>
      </c>
      <c r="AU90" s="5">
        <v>106738</v>
      </c>
      <c r="AV90" s="5">
        <v>237556</v>
      </c>
      <c r="AW90" s="5">
        <v>628897</v>
      </c>
      <c r="AX90" s="5">
        <v>358778</v>
      </c>
      <c r="AY90" s="5">
        <v>1562744</v>
      </c>
      <c r="AZ90" s="5">
        <v>509566</v>
      </c>
      <c r="BA90" s="5">
        <v>533533</v>
      </c>
      <c r="BB90" s="3">
        <f t="shared" si="8"/>
        <v>0.78629308648175422</v>
      </c>
      <c r="BC90" s="3">
        <f t="shared" si="8"/>
        <v>1.7082416053566179E-2</v>
      </c>
      <c r="BD90" s="3">
        <f t="shared" si="8"/>
        <v>0.11747671801693206</v>
      </c>
      <c r="BE90" s="3">
        <f t="shared" si="8"/>
        <v>1.1197643271834477E-2</v>
      </c>
      <c r="BF90" s="3">
        <f t="shared" si="8"/>
        <v>4.0089019423796043E-2</v>
      </c>
      <c r="BG90" s="3">
        <f t="shared" si="8"/>
        <v>2.786111675211703E-2</v>
      </c>
      <c r="BH90" s="3">
        <f t="shared" si="8"/>
        <v>6.2007677220539202E-2</v>
      </c>
      <c r="BI90" s="3">
        <f t="shared" si="8"/>
        <v>0.16415683957031371</v>
      </c>
      <c r="BJ90" s="3">
        <f t="shared" si="8"/>
        <v>9.3649457045204554E-2</v>
      </c>
      <c r="BK90" s="3">
        <f t="shared" si="8"/>
        <v>0.40791276806451665</v>
      </c>
      <c r="BL90" s="3">
        <f t="shared" si="8"/>
        <v>0.13300865501423362</v>
      </c>
      <c r="BM90" s="3">
        <f t="shared" si="8"/>
        <v>0.13926460308519231</v>
      </c>
    </row>
    <row r="91" spans="1:65" x14ac:dyDescent="0.2">
      <c r="A91" s="1">
        <v>1</v>
      </c>
      <c r="B91" s="2" t="s">
        <v>41</v>
      </c>
      <c r="C91" s="1">
        <v>2</v>
      </c>
      <c r="D91" s="2" t="s">
        <v>119</v>
      </c>
      <c r="E91" s="8" t="s">
        <v>144</v>
      </c>
      <c r="F91" s="8" t="s">
        <v>145</v>
      </c>
      <c r="G91" s="8" t="s">
        <v>146</v>
      </c>
      <c r="H91" s="2">
        <v>2010</v>
      </c>
      <c r="I91" s="2">
        <v>338.23</v>
      </c>
      <c r="J91" s="3">
        <v>0.53300000000000003</v>
      </c>
      <c r="K91" s="3">
        <v>0.50696757436992002</v>
      </c>
      <c r="L91" s="4">
        <v>39.150377368735406</v>
      </c>
      <c r="M91" s="4">
        <v>421</v>
      </c>
      <c r="N91" s="3">
        <v>0.2759148006553796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7.25</v>
      </c>
      <c r="U91" s="2">
        <v>7.25</v>
      </c>
      <c r="V91" s="2">
        <f t="shared" si="5"/>
        <v>0</v>
      </c>
      <c r="W91" s="2">
        <v>0</v>
      </c>
      <c r="X91" s="5">
        <v>5224000</v>
      </c>
      <c r="Y91" s="5">
        <v>770000</v>
      </c>
      <c r="Z91" s="6">
        <v>0.14699999999999999</v>
      </c>
      <c r="AA91" s="5">
        <v>831000</v>
      </c>
      <c r="AB91" s="6">
        <v>0.159</v>
      </c>
      <c r="AC91" s="10">
        <v>0.63252227896265145</v>
      </c>
      <c r="AD91" s="10">
        <v>0.57815159707619901</v>
      </c>
      <c r="AE91" s="10">
        <v>8.5958524616115251E-2</v>
      </c>
      <c r="AF91" s="10">
        <v>0.82944162436548219</v>
      </c>
      <c r="AG91" s="10">
        <v>0.7683248730964467</v>
      </c>
      <c r="AH91" s="10">
        <v>7.3684210526315783E-2</v>
      </c>
      <c r="AI91" s="7">
        <v>49245</v>
      </c>
      <c r="AJ91" s="2">
        <v>98.5</v>
      </c>
      <c r="AK91" s="7">
        <f t="shared" si="6"/>
        <v>49994.923857868023</v>
      </c>
      <c r="AL91" s="3">
        <v>0.14661969999999999</v>
      </c>
      <c r="AM91" s="3">
        <v>0.122</v>
      </c>
      <c r="AN91" s="3">
        <v>0.11066666666666668</v>
      </c>
      <c r="AO91" s="5">
        <v>12702379</v>
      </c>
      <c r="AP91" s="5">
        <v>10108932</v>
      </c>
      <c r="AQ91" s="5">
        <v>1333432</v>
      </c>
      <c r="AR91" s="5">
        <v>719660</v>
      </c>
      <c r="AS91" s="5">
        <v>17168</v>
      </c>
      <c r="AT91" s="5">
        <v>354373</v>
      </c>
      <c r="AU91" s="5">
        <v>168814</v>
      </c>
      <c r="AV91" s="5">
        <v>729538</v>
      </c>
      <c r="AW91" s="5">
        <v>2062617</v>
      </c>
      <c r="AX91" s="5">
        <v>1261381</v>
      </c>
      <c r="AY91" s="5">
        <v>5067192</v>
      </c>
      <c r="AZ91" s="5">
        <v>1622344</v>
      </c>
      <c r="BA91" s="5">
        <v>1959307</v>
      </c>
      <c r="BB91" s="3">
        <f t="shared" si="8"/>
        <v>0.79582982053991613</v>
      </c>
      <c r="BC91" s="3">
        <f t="shared" si="8"/>
        <v>0.10497498145819771</v>
      </c>
      <c r="BD91" s="3">
        <f t="shared" si="8"/>
        <v>5.665552885801943E-2</v>
      </c>
      <c r="BE91" s="3">
        <f t="shared" si="8"/>
        <v>1.3515578459751517E-3</v>
      </c>
      <c r="BF91" s="3">
        <f t="shared" si="8"/>
        <v>2.7898159864384459E-2</v>
      </c>
      <c r="BG91" s="3">
        <f t="shared" si="8"/>
        <v>1.3289951433507061E-2</v>
      </c>
      <c r="BH91" s="3">
        <f t="shared" si="8"/>
        <v>5.7433178462081791E-2</v>
      </c>
      <c r="BI91" s="3">
        <f t="shared" si="8"/>
        <v>0.16238036985040361</v>
      </c>
      <c r="BJ91" s="3">
        <f t="shared" si="8"/>
        <v>9.9302736912510639E-2</v>
      </c>
      <c r="BK91" s="3">
        <f t="shared" si="8"/>
        <v>0.39891676984287744</v>
      </c>
      <c r="BL91" s="3">
        <f t="shared" si="8"/>
        <v>0.1277196972315186</v>
      </c>
      <c r="BM91" s="3">
        <f t="shared" si="8"/>
        <v>0.15424724770060788</v>
      </c>
    </row>
    <row r="92" spans="1:65" x14ac:dyDescent="0.2">
      <c r="A92" s="1">
        <v>1</v>
      </c>
      <c r="B92" s="2" t="s">
        <v>41</v>
      </c>
      <c r="C92" s="1">
        <v>1</v>
      </c>
      <c r="D92" s="2" t="s">
        <v>42</v>
      </c>
      <c r="E92" s="8" t="s">
        <v>147</v>
      </c>
      <c r="F92" s="8" t="s">
        <v>148</v>
      </c>
      <c r="G92" s="8" t="s">
        <v>149</v>
      </c>
      <c r="H92" s="2">
        <v>2010</v>
      </c>
      <c r="I92" s="2">
        <v>380.4</v>
      </c>
      <c r="J92" s="3">
        <v>0.56200000000000006</v>
      </c>
      <c r="K92" s="3">
        <v>0.26699823204091999</v>
      </c>
      <c r="L92" s="4">
        <v>32.610375390671024</v>
      </c>
      <c r="M92" s="4">
        <v>554</v>
      </c>
      <c r="N92" s="3">
        <v>0.36308028399781545</v>
      </c>
      <c r="O92" s="2">
        <v>0.25</v>
      </c>
      <c r="P92" s="2">
        <v>0</v>
      </c>
      <c r="Q92" s="2">
        <v>0</v>
      </c>
      <c r="R92" s="2">
        <v>1</v>
      </c>
      <c r="S92" s="2">
        <v>1</v>
      </c>
      <c r="T92" s="2">
        <v>7.4</v>
      </c>
      <c r="U92" s="2">
        <v>7.4</v>
      </c>
      <c r="V92" s="2">
        <f t="shared" si="5"/>
        <v>1</v>
      </c>
      <c r="W92" s="2">
        <v>0</v>
      </c>
      <c r="X92" s="5">
        <v>456000</v>
      </c>
      <c r="Y92" s="5">
        <v>75000</v>
      </c>
      <c r="Z92" s="6">
        <v>0.16400000000000001</v>
      </c>
      <c r="AA92" s="5">
        <v>79000</v>
      </c>
      <c r="AB92" s="6">
        <v>0.17399999999999999</v>
      </c>
      <c r="AC92" s="10">
        <v>0.67692307692307696</v>
      </c>
      <c r="AD92" s="10">
        <v>0.60118343195266277</v>
      </c>
      <c r="AE92" s="10">
        <v>0.11363636363636363</v>
      </c>
      <c r="AF92" s="10">
        <v>0.86265060240963853</v>
      </c>
      <c r="AG92" s="10">
        <v>0.77349397590361446</v>
      </c>
      <c r="AH92" s="10">
        <v>0.10335195530726257</v>
      </c>
      <c r="AI92" s="7">
        <v>52053</v>
      </c>
      <c r="AJ92" s="2">
        <v>99.1</v>
      </c>
      <c r="AK92" s="7">
        <f t="shared" si="6"/>
        <v>52525.731584258327</v>
      </c>
      <c r="AL92" s="3">
        <v>0.1635596</v>
      </c>
      <c r="AM92" s="3">
        <v>0.13600000000000001</v>
      </c>
      <c r="AN92" s="3">
        <v>0.13066666666666668</v>
      </c>
      <c r="AO92" s="5">
        <v>1052567</v>
      </c>
      <c r="AP92" s="5">
        <v>810631</v>
      </c>
      <c r="AQ92" s="5">
        <v>56797</v>
      </c>
      <c r="AR92" s="5">
        <v>130655</v>
      </c>
      <c r="AS92" s="5">
        <v>4421</v>
      </c>
      <c r="AT92" s="5">
        <v>31205</v>
      </c>
      <c r="AU92" s="5">
        <v>18858</v>
      </c>
      <c r="AV92" s="5">
        <v>57448</v>
      </c>
      <c r="AW92" s="5">
        <v>166508</v>
      </c>
      <c r="AX92" s="5">
        <v>119969</v>
      </c>
      <c r="AY92" s="5">
        <v>426172</v>
      </c>
      <c r="AZ92" s="5">
        <v>130589</v>
      </c>
      <c r="BA92" s="5">
        <v>151881</v>
      </c>
      <c r="BB92" s="3">
        <f t="shared" si="8"/>
        <v>0.77014669849995299</v>
      </c>
      <c r="BC92" s="3">
        <f t="shared" si="8"/>
        <v>5.3960460474250092E-2</v>
      </c>
      <c r="BD92" s="3">
        <f t="shared" si="8"/>
        <v>0.12412986536724029</v>
      </c>
      <c r="BE92" s="3">
        <f t="shared" si="8"/>
        <v>4.2002076827413358E-3</v>
      </c>
      <c r="BF92" s="3">
        <f t="shared" si="8"/>
        <v>2.9646568816996923E-2</v>
      </c>
      <c r="BG92" s="3">
        <f t="shared" si="8"/>
        <v>1.7916199158818393E-2</v>
      </c>
      <c r="BH92" s="3">
        <f t="shared" si="8"/>
        <v>5.4578948418485471E-2</v>
      </c>
      <c r="BI92" s="3">
        <f t="shared" si="8"/>
        <v>0.15819230509791776</v>
      </c>
      <c r="BJ92" s="3">
        <f t="shared" si="8"/>
        <v>0.11397754252223374</v>
      </c>
      <c r="BK92" s="3">
        <f t="shared" si="8"/>
        <v>0.40488823989351747</v>
      </c>
      <c r="BL92" s="3">
        <f t="shared" si="8"/>
        <v>0.12406716152035928</v>
      </c>
      <c r="BM92" s="3">
        <f t="shared" si="8"/>
        <v>0.14429580254748628</v>
      </c>
    </row>
    <row r="93" spans="1:65" x14ac:dyDescent="0.2">
      <c r="A93" s="1">
        <v>3</v>
      </c>
      <c r="B93" s="2" t="s">
        <v>17</v>
      </c>
      <c r="C93" s="1">
        <v>5</v>
      </c>
      <c r="D93" s="2" t="s">
        <v>46</v>
      </c>
      <c r="E93" s="8" t="s">
        <v>150</v>
      </c>
      <c r="F93" s="8" t="s">
        <v>151</v>
      </c>
      <c r="G93" s="8" t="s">
        <v>152</v>
      </c>
      <c r="H93" s="2">
        <v>2010</v>
      </c>
      <c r="I93" s="2">
        <v>236.41</v>
      </c>
      <c r="J93" s="3">
        <v>0.46500000000000002</v>
      </c>
      <c r="K93" s="3">
        <v>0.28755590352387</v>
      </c>
      <c r="L93" s="4">
        <v>17.244923374560326</v>
      </c>
      <c r="M93" s="4">
        <v>270</v>
      </c>
      <c r="N93" s="3">
        <v>0.17695248498088478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7.25</v>
      </c>
      <c r="V93" s="2">
        <f t="shared" si="5"/>
        <v>0</v>
      </c>
      <c r="W93" s="2">
        <v>1</v>
      </c>
      <c r="X93" s="5">
        <v>1713000</v>
      </c>
      <c r="Y93" s="5">
        <v>80000</v>
      </c>
      <c r="Z93" s="6">
        <v>4.5999999999999999E-2</v>
      </c>
      <c r="AA93" s="5">
        <v>107000</v>
      </c>
      <c r="AB93" s="6">
        <v>6.2E-2</v>
      </c>
      <c r="AC93" s="10">
        <v>0.60453257790368276</v>
      </c>
      <c r="AD93" s="10">
        <v>0.5379603399433428</v>
      </c>
      <c r="AE93" s="10">
        <v>0.11012183692596064</v>
      </c>
      <c r="AF93" s="10">
        <v>0.81303602058319036</v>
      </c>
      <c r="AG93" s="10">
        <v>0.73527730131503721</v>
      </c>
      <c r="AH93" s="10">
        <v>9.5639943741209557E-2</v>
      </c>
      <c r="AI93" s="7">
        <v>42117</v>
      </c>
      <c r="AJ93" s="2">
        <v>90.4</v>
      </c>
      <c r="AK93" s="7">
        <f t="shared" si="6"/>
        <v>46589.601769911504</v>
      </c>
      <c r="AL93" s="3">
        <v>0.19322929999999999</v>
      </c>
      <c r="AM93" s="3">
        <v>0.17</v>
      </c>
      <c r="AN93" s="3">
        <v>0.14433333333333334</v>
      </c>
      <c r="AO93" s="5">
        <v>4625364</v>
      </c>
      <c r="AP93" s="5">
        <v>2967563</v>
      </c>
      <c r="AQ93" s="5">
        <v>1282660</v>
      </c>
      <c r="AR93" s="5">
        <v>235682</v>
      </c>
      <c r="AS93" s="5">
        <v>16740</v>
      </c>
      <c r="AT93" s="5">
        <v>61425</v>
      </c>
      <c r="AU93" s="5">
        <v>61294</v>
      </c>
      <c r="AV93" s="5">
        <v>302297</v>
      </c>
      <c r="AW93" s="5">
        <v>778177</v>
      </c>
      <c r="AX93" s="5">
        <v>476445</v>
      </c>
      <c r="AY93" s="5">
        <v>1852776</v>
      </c>
      <c r="AZ93" s="5">
        <v>583795</v>
      </c>
      <c r="BA93" s="5">
        <v>631874</v>
      </c>
      <c r="BB93" s="3">
        <f t="shared" si="8"/>
        <v>0.64158474878950067</v>
      </c>
      <c r="BC93" s="3">
        <f t="shared" si="8"/>
        <v>0.27731006684014492</v>
      </c>
      <c r="BD93" s="3">
        <f t="shared" si="8"/>
        <v>5.0954260032291511E-2</v>
      </c>
      <c r="BE93" s="3">
        <f t="shared" si="8"/>
        <v>3.6191746206352625E-3</v>
      </c>
      <c r="BF93" s="3">
        <f t="shared" si="8"/>
        <v>1.3280035906363261E-2</v>
      </c>
      <c r="BG93" s="3">
        <f t="shared" si="8"/>
        <v>1.3251713811064384E-2</v>
      </c>
      <c r="BH93" s="3">
        <f t="shared" si="8"/>
        <v>6.5356369790572161E-2</v>
      </c>
      <c r="BI93" s="3">
        <f t="shared" si="8"/>
        <v>0.16824124544576383</v>
      </c>
      <c r="BJ93" s="3">
        <f t="shared" si="8"/>
        <v>0.10300702820361814</v>
      </c>
      <c r="BK93" s="3">
        <f t="shared" si="8"/>
        <v>0.4005686903776654</v>
      </c>
      <c r="BL93" s="3">
        <f t="shared" si="8"/>
        <v>0.12621601240464533</v>
      </c>
      <c r="BM93" s="3">
        <f t="shared" si="8"/>
        <v>0.13661065377773512</v>
      </c>
    </row>
    <row r="94" spans="1:65" x14ac:dyDescent="0.2">
      <c r="A94" s="1">
        <v>2</v>
      </c>
      <c r="B94" s="2" t="s">
        <v>65</v>
      </c>
      <c r="C94" s="1">
        <v>4</v>
      </c>
      <c r="D94" s="2" t="s">
        <v>73</v>
      </c>
      <c r="E94" s="8" t="s">
        <v>153</v>
      </c>
      <c r="F94" s="8" t="s">
        <v>154</v>
      </c>
      <c r="G94" s="8" t="s">
        <v>155</v>
      </c>
      <c r="H94" s="2">
        <v>2010</v>
      </c>
      <c r="I94" s="2">
        <v>251.12</v>
      </c>
      <c r="J94" s="3">
        <v>0.47399999999999998</v>
      </c>
      <c r="K94" s="3">
        <v>0.20345725327857</v>
      </c>
      <c r="L94" s="4">
        <v>20.718608672519288</v>
      </c>
      <c r="M94" s="4">
        <v>555</v>
      </c>
      <c r="N94" s="3">
        <v>0.36373566357181869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7.25</v>
      </c>
      <c r="U94" s="2">
        <v>7.25</v>
      </c>
      <c r="V94" s="2">
        <f t="shared" si="5"/>
        <v>0</v>
      </c>
      <c r="W94" s="2">
        <v>1</v>
      </c>
      <c r="X94" s="5">
        <v>357000</v>
      </c>
      <c r="Y94" s="5">
        <v>20000</v>
      </c>
      <c r="Z94" s="6">
        <v>5.6000000000000001E-2</v>
      </c>
      <c r="AA94" s="5">
        <v>24000</v>
      </c>
      <c r="AB94" s="6">
        <v>6.6000000000000003E-2</v>
      </c>
      <c r="AC94" s="10">
        <v>0.70879999999999999</v>
      </c>
      <c r="AD94" s="10">
        <v>0.67200000000000004</v>
      </c>
      <c r="AE94" s="10">
        <v>5.1918735891647853E-2</v>
      </c>
      <c r="AF94" s="10">
        <v>0.87898089171974525</v>
      </c>
      <c r="AG94" s="10">
        <v>0.8439490445859873</v>
      </c>
      <c r="AH94" s="10">
        <v>3.9855072463768113E-2</v>
      </c>
      <c r="AI94" s="7">
        <v>45861</v>
      </c>
      <c r="AJ94" s="2">
        <v>86.9</v>
      </c>
      <c r="AK94" s="7">
        <f t="shared" si="6"/>
        <v>52774.453394706557</v>
      </c>
      <c r="AL94" s="3">
        <v>0.1280676</v>
      </c>
      <c r="AM94" s="3">
        <v>0.13200000000000001</v>
      </c>
      <c r="AN94" s="3">
        <v>9.9333333333333329E-2</v>
      </c>
      <c r="AO94" s="5">
        <v>814180</v>
      </c>
      <c r="AP94" s="5">
        <v>690043</v>
      </c>
      <c r="AQ94" s="5">
        <v>10063</v>
      </c>
      <c r="AR94" s="5">
        <v>22119</v>
      </c>
      <c r="AS94" s="5">
        <v>69544</v>
      </c>
      <c r="AT94" s="5">
        <v>7956</v>
      </c>
      <c r="AU94" s="5">
        <v>14455</v>
      </c>
      <c r="AV94" s="5">
        <v>59621</v>
      </c>
      <c r="AW94" s="5">
        <v>143176</v>
      </c>
      <c r="AX94" s="5">
        <v>81539</v>
      </c>
      <c r="AY94" s="5">
        <v>315459</v>
      </c>
      <c r="AZ94" s="5">
        <v>97804</v>
      </c>
      <c r="BA94" s="5">
        <v>116581</v>
      </c>
      <c r="BB94" s="3">
        <f t="shared" si="8"/>
        <v>0.84753125844407873</v>
      </c>
      <c r="BC94" s="3">
        <f t="shared" si="8"/>
        <v>1.2359674764794026E-2</v>
      </c>
      <c r="BD94" s="3">
        <f t="shared" si="8"/>
        <v>2.7167211181802549E-2</v>
      </c>
      <c r="BE94" s="3">
        <f t="shared" si="8"/>
        <v>8.5416001375617182E-2</v>
      </c>
      <c r="BF94" s="3">
        <f t="shared" si="8"/>
        <v>9.7717949347810064E-3</v>
      </c>
      <c r="BG94" s="3">
        <f t="shared" si="8"/>
        <v>1.7754059298926528E-2</v>
      </c>
      <c r="BH94" s="3">
        <f t="shared" si="8"/>
        <v>7.3228278758996776E-2</v>
      </c>
      <c r="BI94" s="3">
        <f t="shared" si="8"/>
        <v>0.17585300547790414</v>
      </c>
      <c r="BJ94" s="3">
        <f t="shared" si="8"/>
        <v>0.1001486157852072</v>
      </c>
      <c r="BK94" s="3">
        <f t="shared" si="8"/>
        <v>0.38745609079073423</v>
      </c>
      <c r="BL94" s="3">
        <f t="shared" si="8"/>
        <v>0.12012577071409271</v>
      </c>
      <c r="BM94" s="3">
        <f t="shared" si="8"/>
        <v>0.14318823847306492</v>
      </c>
    </row>
    <row r="95" spans="1:65" x14ac:dyDescent="0.2">
      <c r="A95" s="1">
        <v>3</v>
      </c>
      <c r="B95" s="2" t="s">
        <v>17</v>
      </c>
      <c r="C95" s="1">
        <v>6</v>
      </c>
      <c r="D95" s="2" t="s">
        <v>18</v>
      </c>
      <c r="E95" s="8" t="s">
        <v>156</v>
      </c>
      <c r="F95" s="8" t="s">
        <v>157</v>
      </c>
      <c r="G95" s="8" t="s">
        <v>158</v>
      </c>
      <c r="H95" s="2">
        <v>2010</v>
      </c>
      <c r="I95" s="2">
        <v>223.44</v>
      </c>
      <c r="J95" s="3">
        <v>0.41299999999999998</v>
      </c>
      <c r="K95" s="3">
        <v>0.22462967487013999</v>
      </c>
      <c r="L95" s="4">
        <v>37.048721703121146</v>
      </c>
      <c r="M95" s="4">
        <v>185</v>
      </c>
      <c r="N95" s="3">
        <v>0.12124522119060623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7.25</v>
      </c>
      <c r="V95" s="2">
        <f t="shared" si="5"/>
        <v>0</v>
      </c>
      <c r="W95" s="2">
        <v>1</v>
      </c>
      <c r="X95" s="5">
        <v>2477000</v>
      </c>
      <c r="Y95" s="5">
        <v>115000</v>
      </c>
      <c r="Z95" s="6">
        <v>4.7E-2</v>
      </c>
      <c r="AA95" s="5">
        <v>142000</v>
      </c>
      <c r="AB95" s="6">
        <v>5.8000000000000003E-2</v>
      </c>
      <c r="AC95" s="10">
        <v>0.62629757785467133</v>
      </c>
      <c r="AD95" s="10">
        <v>0.56747404844290661</v>
      </c>
      <c r="AE95" s="10">
        <v>9.3922651933701654E-2</v>
      </c>
      <c r="AF95" s="10">
        <v>0.80340557275541791</v>
      </c>
      <c r="AG95" s="10">
        <v>0.73374613003095979</v>
      </c>
      <c r="AH95" s="10">
        <v>8.6705202312138727E-2</v>
      </c>
      <c r="AI95" s="7">
        <v>41461</v>
      </c>
      <c r="AJ95" s="2">
        <v>90.2</v>
      </c>
      <c r="AK95" s="7">
        <f t="shared" si="6"/>
        <v>45965.631929046562</v>
      </c>
      <c r="AL95" s="3">
        <v>0.16417649999999998</v>
      </c>
      <c r="AM95" s="3">
        <v>0.16699999999999998</v>
      </c>
      <c r="AN95" s="3">
        <v>0.14366666666666666</v>
      </c>
      <c r="AO95" s="5">
        <v>6346105</v>
      </c>
      <c r="AP95" s="5">
        <v>4806681</v>
      </c>
      <c r="AQ95" s="5">
        <v>1052015</v>
      </c>
      <c r="AR95" s="5">
        <v>290059</v>
      </c>
      <c r="AS95" s="5">
        <v>16450</v>
      </c>
      <c r="AT95" s="5">
        <v>94411</v>
      </c>
      <c r="AU95" s="5">
        <v>86489</v>
      </c>
      <c r="AV95" s="5">
        <v>407813</v>
      </c>
      <c r="AW95" s="5">
        <v>1088188</v>
      </c>
      <c r="AX95" s="5">
        <v>606364</v>
      </c>
      <c r="AY95" s="5">
        <v>2604563</v>
      </c>
      <c r="AZ95" s="5">
        <v>785715</v>
      </c>
      <c r="BA95" s="5">
        <v>853462</v>
      </c>
      <c r="BB95" s="3">
        <f t="shared" si="8"/>
        <v>0.75742222985595098</v>
      </c>
      <c r="BC95" s="3">
        <f t="shared" si="8"/>
        <v>0.16577333655840867</v>
      </c>
      <c r="BD95" s="3">
        <f t="shared" si="8"/>
        <v>4.5706618469123973E-2</v>
      </c>
      <c r="BE95" s="3">
        <f t="shared" si="8"/>
        <v>2.5921411637531999E-3</v>
      </c>
      <c r="BF95" s="3">
        <f t="shared" si="8"/>
        <v>1.4876999356298076E-2</v>
      </c>
      <c r="BG95" s="3">
        <f t="shared" si="8"/>
        <v>1.3628674596465076E-2</v>
      </c>
      <c r="BH95" s="3">
        <f t="shared" si="8"/>
        <v>6.4261937046424536E-2</v>
      </c>
      <c r="BI95" s="3">
        <f t="shared" si="8"/>
        <v>0.17147336831016821</v>
      </c>
      <c r="BJ95" s="3">
        <f t="shared" si="8"/>
        <v>9.5549002104440436E-2</v>
      </c>
      <c r="BK95" s="3">
        <f t="shared" si="8"/>
        <v>0.41041914686252434</v>
      </c>
      <c r="BL95" s="3">
        <f t="shared" si="8"/>
        <v>0.1238105893299906</v>
      </c>
      <c r="BM95" s="3">
        <f t="shared" si="8"/>
        <v>0.13448595634645188</v>
      </c>
    </row>
    <row r="96" spans="1:65" x14ac:dyDescent="0.2">
      <c r="A96" s="1">
        <v>3</v>
      </c>
      <c r="B96" s="2" t="s">
        <v>17</v>
      </c>
      <c r="C96" s="1">
        <v>7</v>
      </c>
      <c r="D96" s="2" t="s">
        <v>31</v>
      </c>
      <c r="E96" s="8" t="s">
        <v>159</v>
      </c>
      <c r="F96" s="8" t="s">
        <v>160</v>
      </c>
      <c r="G96" s="8" t="s">
        <v>161</v>
      </c>
      <c r="H96" s="2">
        <v>2010</v>
      </c>
      <c r="I96" s="2">
        <v>316.07</v>
      </c>
      <c r="J96" s="3">
        <v>0.504</v>
      </c>
      <c r="K96" s="3">
        <v>0.21472117327015</v>
      </c>
      <c r="L96" s="4">
        <v>6.4025779840856512</v>
      </c>
      <c r="M96" s="4">
        <v>260</v>
      </c>
      <c r="N96" s="3">
        <v>0.170398689240852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7.25</v>
      </c>
      <c r="U96" s="2">
        <v>7.25</v>
      </c>
      <c r="V96" s="2">
        <f t="shared" si="5"/>
        <v>0</v>
      </c>
      <c r="W96" s="2">
        <v>1</v>
      </c>
      <c r="X96" s="5">
        <v>10025000</v>
      </c>
      <c r="Y96" s="5">
        <v>545000</v>
      </c>
      <c r="Z96" s="6">
        <v>5.3999999999999999E-2</v>
      </c>
      <c r="AA96" s="5">
        <v>677000</v>
      </c>
      <c r="AB96" s="6">
        <v>6.7000000000000004E-2</v>
      </c>
      <c r="AC96" s="10">
        <v>0.6581247624735328</v>
      </c>
      <c r="AD96" s="10">
        <v>0.6052988761604865</v>
      </c>
      <c r="AE96" s="10">
        <v>8.0349777264477812E-2</v>
      </c>
      <c r="AF96" s="10">
        <v>0.81350293542074359</v>
      </c>
      <c r="AG96" s="10">
        <v>0.75499021526418786</v>
      </c>
      <c r="AH96" s="10">
        <v>7.1806591291796965E-2</v>
      </c>
      <c r="AI96" s="7">
        <v>48622</v>
      </c>
      <c r="AJ96" s="2">
        <v>96.3</v>
      </c>
      <c r="AK96" s="7">
        <f t="shared" si="6"/>
        <v>50490.134994807893</v>
      </c>
      <c r="AL96" s="3">
        <v>0.21153110000000003</v>
      </c>
      <c r="AM96" s="3">
        <v>0.184</v>
      </c>
      <c r="AN96" s="3">
        <v>0.15966666666666665</v>
      </c>
      <c r="AO96" s="5">
        <v>25145561</v>
      </c>
      <c r="AP96" s="5">
        <v>11428638</v>
      </c>
      <c r="AQ96" s="5">
        <v>2899884</v>
      </c>
      <c r="AR96" s="5">
        <v>9460921</v>
      </c>
      <c r="AS96" s="5">
        <v>81396</v>
      </c>
      <c r="AT96" s="5">
        <v>979022</v>
      </c>
      <c r="AU96" s="5">
        <v>295700</v>
      </c>
      <c r="AV96" s="5">
        <v>1928473</v>
      </c>
      <c r="AW96" s="5">
        <v>4937351</v>
      </c>
      <c r="AX96" s="5">
        <v>2572969</v>
      </c>
      <c r="AY96" s="5">
        <v>10507191</v>
      </c>
      <c r="AZ96" s="5">
        <v>2597691</v>
      </c>
      <c r="BA96" s="5">
        <v>2601886</v>
      </c>
      <c r="BB96" s="3">
        <f t="shared" si="8"/>
        <v>0.4544992255293091</v>
      </c>
      <c r="BC96" s="3">
        <f t="shared" si="8"/>
        <v>0.11532389354924315</v>
      </c>
      <c r="BD96" s="3">
        <f t="shared" si="8"/>
        <v>0.37624616925428706</v>
      </c>
      <c r="BE96" s="3">
        <f t="shared" si="8"/>
        <v>3.236992803620488E-3</v>
      </c>
      <c r="BF96" s="3">
        <f t="shared" si="8"/>
        <v>3.8934188026268336E-2</v>
      </c>
      <c r="BG96" s="3">
        <f t="shared" si="8"/>
        <v>1.1759530837271834E-2</v>
      </c>
      <c r="BH96" s="3">
        <f t="shared" si="8"/>
        <v>7.6692383200358899E-2</v>
      </c>
      <c r="BI96" s="3">
        <f t="shared" si="8"/>
        <v>0.19635079925240084</v>
      </c>
      <c r="BJ96" s="3">
        <f t="shared" si="8"/>
        <v>0.10232299052703576</v>
      </c>
      <c r="BK96" s="3">
        <f t="shared" si="8"/>
        <v>0.41785470604533342</v>
      </c>
      <c r="BL96" s="3">
        <f t="shared" si="8"/>
        <v>0.10330614616233855</v>
      </c>
      <c r="BM96" s="3">
        <f t="shared" si="8"/>
        <v>0.10347297481253252</v>
      </c>
    </row>
    <row r="97" spans="1:65" x14ac:dyDescent="0.2">
      <c r="A97" s="1">
        <v>4</v>
      </c>
      <c r="B97" s="2" t="s">
        <v>22</v>
      </c>
      <c r="C97" s="1">
        <v>8</v>
      </c>
      <c r="D97" s="2" t="s">
        <v>27</v>
      </c>
      <c r="E97" s="8" t="s">
        <v>162</v>
      </c>
      <c r="F97" s="8" t="s">
        <v>163</v>
      </c>
      <c r="G97" s="8" t="s">
        <v>164</v>
      </c>
      <c r="H97" s="2">
        <v>2010</v>
      </c>
      <c r="I97" s="2">
        <v>315.61</v>
      </c>
      <c r="J97" s="3">
        <v>0.502</v>
      </c>
      <c r="K97" s="3">
        <v>0.25775271660840998</v>
      </c>
      <c r="L97" s="4">
        <v>14.571958451839704</v>
      </c>
      <c r="M97" s="4">
        <v>498</v>
      </c>
      <c r="N97" s="3">
        <v>0.32637902785363193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7.25</v>
      </c>
      <c r="U97" s="2">
        <v>7.25</v>
      </c>
      <c r="V97" s="2">
        <f t="shared" si="5"/>
        <v>0</v>
      </c>
      <c r="W97" s="2">
        <v>1</v>
      </c>
      <c r="X97" s="5">
        <v>1144000</v>
      </c>
      <c r="Y97" s="5">
        <v>75000</v>
      </c>
      <c r="Z97" s="6">
        <v>6.5000000000000002E-2</v>
      </c>
      <c r="AA97" s="5">
        <v>96000</v>
      </c>
      <c r="AB97" s="6">
        <v>8.4000000000000005E-2</v>
      </c>
      <c r="AC97" s="10">
        <v>0.6900847035376183</v>
      </c>
      <c r="AD97" s="10">
        <v>0.6332835077229696</v>
      </c>
      <c r="AE97" s="10">
        <v>8.2310469314079426E-2</v>
      </c>
      <c r="AF97" s="10">
        <v>0.80931458699472758</v>
      </c>
      <c r="AG97" s="10">
        <v>0.74956063268892792</v>
      </c>
      <c r="AH97" s="10">
        <v>7.1661237785016291E-2</v>
      </c>
      <c r="AI97" s="7">
        <v>54740</v>
      </c>
      <c r="AJ97" s="2">
        <v>96.9</v>
      </c>
      <c r="AK97" s="7">
        <f t="shared" si="6"/>
        <v>56491.228070175435</v>
      </c>
      <c r="AL97" s="3">
        <v>0.15873409999999999</v>
      </c>
      <c r="AM97" s="3">
        <v>0.1</v>
      </c>
      <c r="AN97" s="3">
        <v>9.9666666666666681E-2</v>
      </c>
      <c r="AO97" s="5">
        <v>2763885</v>
      </c>
      <c r="AP97" s="5">
        <v>2226363</v>
      </c>
      <c r="AQ97" s="5">
        <v>26328</v>
      </c>
      <c r="AR97" s="5">
        <v>358340</v>
      </c>
      <c r="AS97" s="5">
        <v>27228</v>
      </c>
      <c r="AT97" s="5">
        <v>78977</v>
      </c>
      <c r="AU97" s="5">
        <v>46649</v>
      </c>
      <c r="AV97" s="5">
        <v>263924</v>
      </c>
      <c r="AW97" s="5">
        <v>607103</v>
      </c>
      <c r="AX97" s="5">
        <v>318029</v>
      </c>
      <c r="AY97" s="5">
        <v>1085126</v>
      </c>
      <c r="AZ97" s="5">
        <v>240241</v>
      </c>
      <c r="BA97" s="5">
        <v>249462</v>
      </c>
      <c r="BB97" s="3">
        <f t="shared" si="8"/>
        <v>0.80551940475092121</v>
      </c>
      <c r="BC97" s="3">
        <f t="shared" si="8"/>
        <v>9.5257219457394217E-3</v>
      </c>
      <c r="BD97" s="3">
        <f t="shared" si="8"/>
        <v>0.12965083568961805</v>
      </c>
      <c r="BE97" s="3">
        <f t="shared" si="8"/>
        <v>9.8513505446138315E-3</v>
      </c>
      <c r="BF97" s="3">
        <f t="shared" si="8"/>
        <v>2.8574633170338128E-2</v>
      </c>
      <c r="BG97" s="3">
        <f t="shared" si="8"/>
        <v>1.6878053898769306E-2</v>
      </c>
      <c r="BH97" s="3">
        <f t="shared" si="8"/>
        <v>9.5490224810366564E-2</v>
      </c>
      <c r="BI97" s="3">
        <f t="shared" si="8"/>
        <v>0.21965566584716803</v>
      </c>
      <c r="BJ97" s="3">
        <f t="shared" si="8"/>
        <v>0.1150659307460332</v>
      </c>
      <c r="BK97" s="3">
        <f t="shared" si="8"/>
        <v>0.39260895442465948</v>
      </c>
      <c r="BL97" s="3">
        <f t="shared" si="8"/>
        <v>8.6921489135763613E-2</v>
      </c>
      <c r="BM97" s="3">
        <f t="shared" si="8"/>
        <v>9.025773503600909E-2</v>
      </c>
    </row>
    <row r="98" spans="1:65" x14ac:dyDescent="0.2">
      <c r="A98" s="1">
        <v>1</v>
      </c>
      <c r="B98" s="2" t="s">
        <v>41</v>
      </c>
      <c r="C98" s="1">
        <v>1</v>
      </c>
      <c r="D98" s="2" t="s">
        <v>42</v>
      </c>
      <c r="E98" s="8" t="s">
        <v>165</v>
      </c>
      <c r="F98" s="8" t="s">
        <v>166</v>
      </c>
      <c r="G98" s="8" t="s">
        <v>167</v>
      </c>
      <c r="H98" s="2">
        <v>2010</v>
      </c>
      <c r="I98" s="2">
        <v>296.67</v>
      </c>
      <c r="J98" s="3">
        <v>0.502</v>
      </c>
      <c r="K98" s="3">
        <v>0.45045936976668999</v>
      </c>
      <c r="L98" s="4">
        <v>57.807884282367318</v>
      </c>
      <c r="M98" s="4">
        <v>640</v>
      </c>
      <c r="N98" s="3">
        <v>0.41944292736209726</v>
      </c>
      <c r="O98" s="2">
        <v>0.32</v>
      </c>
      <c r="P98" s="2">
        <v>0</v>
      </c>
      <c r="Q98" s="2">
        <v>0</v>
      </c>
      <c r="R98" s="2">
        <v>1</v>
      </c>
      <c r="S98" s="2">
        <v>1</v>
      </c>
      <c r="T98" s="2">
        <v>8.06</v>
      </c>
      <c r="U98" s="2">
        <v>8.06</v>
      </c>
      <c r="V98" s="2">
        <f t="shared" si="5"/>
        <v>1</v>
      </c>
      <c r="W98" s="2">
        <v>0</v>
      </c>
      <c r="X98" s="5">
        <v>289000</v>
      </c>
      <c r="Y98" s="5">
        <v>34000</v>
      </c>
      <c r="Z98" s="6">
        <v>0.11799999999999999</v>
      </c>
      <c r="AA98" s="5">
        <v>40000</v>
      </c>
      <c r="AB98" s="6">
        <v>0.13600000000000001</v>
      </c>
      <c r="AC98" s="10">
        <v>0.707843137254902</v>
      </c>
      <c r="AD98" s="10">
        <v>0.66470588235294115</v>
      </c>
      <c r="AE98" s="10">
        <v>6.0941828254847646E-2</v>
      </c>
      <c r="AF98" s="10">
        <v>0.86904761904761907</v>
      </c>
      <c r="AG98" s="10">
        <v>0.82936507936507942</v>
      </c>
      <c r="AH98" s="10">
        <v>5.0228310502283102E-2</v>
      </c>
      <c r="AI98" s="7">
        <v>49393</v>
      </c>
      <c r="AJ98" s="2">
        <v>99.5</v>
      </c>
      <c r="AK98" s="7">
        <f t="shared" si="6"/>
        <v>49641.206030150752</v>
      </c>
      <c r="AL98" s="3">
        <v>0.12998209999999999</v>
      </c>
      <c r="AM98" s="3">
        <v>0.10800000000000001</v>
      </c>
      <c r="AN98" s="3">
        <v>9.3333333333333338E-2</v>
      </c>
      <c r="AO98" s="5">
        <v>625741</v>
      </c>
      <c r="AP98" s="5">
        <v>590890</v>
      </c>
      <c r="AQ98" s="5">
        <v>6009</v>
      </c>
      <c r="AR98" s="5">
        <v>9208</v>
      </c>
      <c r="AS98" s="5">
        <v>2038</v>
      </c>
      <c r="AT98" s="5">
        <v>8103</v>
      </c>
      <c r="AU98" s="5">
        <v>9493</v>
      </c>
      <c r="AV98" s="5">
        <v>31952</v>
      </c>
      <c r="AW98" s="5">
        <v>97281</v>
      </c>
      <c r="AX98" s="5">
        <v>64873</v>
      </c>
      <c r="AY98" s="5">
        <v>250584</v>
      </c>
      <c r="AZ98" s="5">
        <v>89973</v>
      </c>
      <c r="BA98" s="5">
        <v>91078</v>
      </c>
      <c r="BB98" s="3">
        <f t="shared" si="8"/>
        <v>0.94430443266463282</v>
      </c>
      <c r="BC98" s="3">
        <f t="shared" si="8"/>
        <v>9.6030146658122126E-3</v>
      </c>
      <c r="BD98" s="3">
        <f t="shared" si="8"/>
        <v>1.4715353476917766E-2</v>
      </c>
      <c r="BE98" s="3">
        <f t="shared" si="8"/>
        <v>3.2569385736271076E-3</v>
      </c>
      <c r="BF98" s="3">
        <f t="shared" si="8"/>
        <v>1.294944713547618E-2</v>
      </c>
      <c r="BG98" s="3">
        <f t="shared" si="8"/>
        <v>1.5170813483533923E-2</v>
      </c>
      <c r="BH98" s="3">
        <f t="shared" si="8"/>
        <v>5.106266011017338E-2</v>
      </c>
      <c r="BI98" s="3">
        <f t="shared" si="8"/>
        <v>0.15546528036360091</v>
      </c>
      <c r="BJ98" s="3">
        <f t="shared" si="8"/>
        <v>0.10367388424284169</v>
      </c>
      <c r="BK98" s="3">
        <f t="shared" si="8"/>
        <v>0.40045961508036071</v>
      </c>
      <c r="BL98" s="3">
        <f t="shared" si="8"/>
        <v>0.14378632693079085</v>
      </c>
      <c r="BM98" s="3">
        <f t="shared" si="8"/>
        <v>0.14555223327223243</v>
      </c>
    </row>
    <row r="99" spans="1:65" x14ac:dyDescent="0.2">
      <c r="A99" s="1">
        <v>3</v>
      </c>
      <c r="B99" s="2" t="s">
        <v>17</v>
      </c>
      <c r="C99" s="1">
        <v>5</v>
      </c>
      <c r="D99" s="2" t="s">
        <v>46</v>
      </c>
      <c r="E99" s="8" t="s">
        <v>168</v>
      </c>
      <c r="F99" s="8" t="s">
        <v>169</v>
      </c>
      <c r="G99" s="8" t="s">
        <v>170</v>
      </c>
      <c r="H99" s="2">
        <v>2010</v>
      </c>
      <c r="I99" s="2">
        <v>288.48</v>
      </c>
      <c r="J99" s="3">
        <v>0.45200000000000001</v>
      </c>
      <c r="K99" s="3">
        <v>0.20216478098768001</v>
      </c>
      <c r="L99" s="4">
        <v>28.513085688783494</v>
      </c>
      <c r="M99" s="4">
        <v>389</v>
      </c>
      <c r="N99" s="3">
        <v>0.25494265428727475</v>
      </c>
      <c r="O99" s="2">
        <v>0.2</v>
      </c>
      <c r="P99" s="2">
        <v>0</v>
      </c>
      <c r="Q99" s="2">
        <v>0</v>
      </c>
      <c r="R99" s="2">
        <v>1</v>
      </c>
      <c r="S99" s="2">
        <v>0</v>
      </c>
      <c r="T99" s="2">
        <v>7.25</v>
      </c>
      <c r="U99" s="2">
        <v>7.25</v>
      </c>
      <c r="V99" s="2">
        <f t="shared" si="5"/>
        <v>0</v>
      </c>
      <c r="W99" s="2">
        <v>1</v>
      </c>
      <c r="X99" s="5">
        <v>3473000</v>
      </c>
      <c r="Y99" s="5">
        <v>161000</v>
      </c>
      <c r="Z99" s="6">
        <v>4.5999999999999999E-2</v>
      </c>
      <c r="AA99" s="5">
        <v>196000</v>
      </c>
      <c r="AB99" s="6">
        <v>5.7000000000000002E-2</v>
      </c>
      <c r="AC99" s="10">
        <v>0.67599144314628934</v>
      </c>
      <c r="AD99" s="10">
        <v>0.62530854039822281</v>
      </c>
      <c r="AE99" s="10">
        <v>7.4975657254138267E-2</v>
      </c>
      <c r="AF99" s="10">
        <v>0.83628048780487807</v>
      </c>
      <c r="AG99" s="10">
        <v>0.77926829268292686</v>
      </c>
      <c r="AH99" s="10">
        <v>6.7808968282901935E-2</v>
      </c>
      <c r="AI99" s="7">
        <v>60665</v>
      </c>
      <c r="AJ99" s="2">
        <v>103.1</v>
      </c>
      <c r="AK99" s="7">
        <f t="shared" si="6"/>
        <v>58840.931134820567</v>
      </c>
      <c r="AL99" s="3">
        <v>8.9953199999999997E-2</v>
      </c>
      <c r="AM99" s="3">
        <v>0.107</v>
      </c>
      <c r="AN99" s="3">
        <v>0.12</v>
      </c>
      <c r="AO99" s="5">
        <v>8001024</v>
      </c>
      <c r="AP99" s="5">
        <v>5198632</v>
      </c>
      <c r="AQ99" s="5">
        <v>1530069</v>
      </c>
      <c r="AR99" s="5">
        <v>631825</v>
      </c>
      <c r="AS99" s="5">
        <v>20941</v>
      </c>
      <c r="AT99" s="5">
        <v>446864</v>
      </c>
      <c r="AU99" s="5">
        <v>172693</v>
      </c>
      <c r="AV99" s="5">
        <v>509625</v>
      </c>
      <c r="AW99" s="5">
        <v>1344052</v>
      </c>
      <c r="AX99" s="5">
        <v>802099</v>
      </c>
      <c r="AY99" s="5">
        <v>3413347</v>
      </c>
      <c r="AZ99" s="5">
        <v>954964</v>
      </c>
      <c r="BA99" s="5">
        <v>976937</v>
      </c>
      <c r="BB99" s="3">
        <f t="shared" si="8"/>
        <v>0.64974583253343576</v>
      </c>
      <c r="BC99" s="3">
        <f t="shared" si="8"/>
        <v>0.19123414702918026</v>
      </c>
      <c r="BD99" s="3">
        <f t="shared" si="8"/>
        <v>7.8968017093811987E-2</v>
      </c>
      <c r="BE99" s="3">
        <f t="shared" si="8"/>
        <v>2.6172899868816793E-3</v>
      </c>
      <c r="BF99" s="3">
        <f t="shared" si="8"/>
        <v>5.5850851091060347E-2</v>
      </c>
      <c r="BG99" s="3">
        <f t="shared" si="8"/>
        <v>2.1583862265629999E-2</v>
      </c>
      <c r="BH99" s="3">
        <f t="shared" si="8"/>
        <v>6.3694972043578421E-2</v>
      </c>
      <c r="BI99" s="3">
        <f t="shared" si="8"/>
        <v>0.16798499792026619</v>
      </c>
      <c r="BJ99" s="3">
        <f t="shared" si="8"/>
        <v>0.10024954305848852</v>
      </c>
      <c r="BK99" s="3">
        <f t="shared" si="8"/>
        <v>0.42661376843763998</v>
      </c>
      <c r="BL99" s="3">
        <f t="shared" si="8"/>
        <v>0.11935522253151597</v>
      </c>
      <c r="BM99" s="3">
        <f t="shared" si="8"/>
        <v>0.1221014960085109</v>
      </c>
    </row>
    <row r="100" spans="1:65" x14ac:dyDescent="0.2">
      <c r="A100" s="1">
        <v>4</v>
      </c>
      <c r="B100" s="2" t="s">
        <v>22</v>
      </c>
      <c r="C100" s="1">
        <v>9</v>
      </c>
      <c r="D100" s="2" t="s">
        <v>23</v>
      </c>
      <c r="E100" s="8" t="s">
        <v>171</v>
      </c>
      <c r="F100" s="8" t="s">
        <v>172</v>
      </c>
      <c r="G100" s="8" t="s">
        <v>173</v>
      </c>
      <c r="H100" s="2">
        <v>2010</v>
      </c>
      <c r="I100" s="2">
        <v>383.95</v>
      </c>
      <c r="J100" s="3">
        <v>0.51300000000000001</v>
      </c>
      <c r="K100" s="3">
        <v>0.34450379148435001</v>
      </c>
      <c r="L100" s="4">
        <v>48.685517944979026</v>
      </c>
      <c r="M100" s="4">
        <v>562</v>
      </c>
      <c r="N100" s="3">
        <v>0.36832332058984163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8.5500000000000007</v>
      </c>
      <c r="U100" s="2">
        <v>8.5500000000000007</v>
      </c>
      <c r="V100" s="2">
        <f t="shared" si="5"/>
        <v>1</v>
      </c>
      <c r="W100" s="2">
        <v>0</v>
      </c>
      <c r="X100" s="5">
        <v>2837000</v>
      </c>
      <c r="Y100" s="5">
        <v>552000</v>
      </c>
      <c r="Z100" s="6">
        <v>0.19400000000000001</v>
      </c>
      <c r="AA100" s="5">
        <v>605000</v>
      </c>
      <c r="AB100" s="6">
        <v>0.21299999999999999</v>
      </c>
      <c r="AC100" s="10">
        <v>0.67486182580522203</v>
      </c>
      <c r="AD100" s="10">
        <v>0.60606060606060608</v>
      </c>
      <c r="AE100" s="10">
        <v>0.10194860208980513</v>
      </c>
      <c r="AF100" s="10">
        <v>0.8368719037508846</v>
      </c>
      <c r="AG100" s="10">
        <v>0.76539278131634825</v>
      </c>
      <c r="AH100" s="10">
        <v>8.5412262156448204E-2</v>
      </c>
      <c r="AI100" s="7">
        <v>55584</v>
      </c>
      <c r="AJ100" s="2">
        <v>103</v>
      </c>
      <c r="AK100" s="7">
        <f t="shared" si="6"/>
        <v>53965.048543689321</v>
      </c>
      <c r="AL100" s="3">
        <v>0.15997420000000001</v>
      </c>
      <c r="AM100" s="3">
        <v>0.115</v>
      </c>
      <c r="AN100" s="3">
        <v>0.10633333333333334</v>
      </c>
      <c r="AO100" s="5">
        <v>6724540</v>
      </c>
      <c r="AP100" s="5">
        <v>4888788</v>
      </c>
      <c r="AQ100" s="5">
        <v>231472</v>
      </c>
      <c r="AR100" s="5">
        <v>755790</v>
      </c>
      <c r="AS100" s="5">
        <v>89149</v>
      </c>
      <c r="AT100" s="5">
        <v>519073</v>
      </c>
      <c r="AU100" s="5">
        <v>240268</v>
      </c>
      <c r="AV100" s="5">
        <v>439657</v>
      </c>
      <c r="AW100" s="5">
        <v>1141697</v>
      </c>
      <c r="AX100" s="5">
        <v>650053</v>
      </c>
      <c r="AY100" s="5">
        <v>2830291</v>
      </c>
      <c r="AZ100" s="5">
        <v>835165</v>
      </c>
      <c r="BA100" s="5">
        <v>827677</v>
      </c>
      <c r="BB100" s="3">
        <f t="shared" si="8"/>
        <v>0.72700705178346769</v>
      </c>
      <c r="BC100" s="3">
        <f t="shared" si="8"/>
        <v>3.4421982767594513E-2</v>
      </c>
      <c r="BD100" s="3">
        <f t="shared" si="8"/>
        <v>0.11239281794739864</v>
      </c>
      <c r="BE100" s="3">
        <f t="shared" si="8"/>
        <v>1.3257263693873485E-2</v>
      </c>
      <c r="BF100" s="3">
        <f t="shared" si="8"/>
        <v>7.7190856177522929E-2</v>
      </c>
      <c r="BG100" s="3">
        <f t="shared" si="8"/>
        <v>3.5730027630142734E-2</v>
      </c>
      <c r="BH100" s="3">
        <f t="shared" si="8"/>
        <v>6.5380977732305848E-2</v>
      </c>
      <c r="BI100" s="3">
        <f t="shared" si="8"/>
        <v>0.16978068388320985</v>
      </c>
      <c r="BJ100" s="3">
        <f t="shared" si="8"/>
        <v>9.66687684213344E-2</v>
      </c>
      <c r="BK100" s="3">
        <f t="shared" si="8"/>
        <v>0.42088990473697829</v>
      </c>
      <c r="BL100" s="3">
        <f t="shared" si="8"/>
        <v>0.12419659932129186</v>
      </c>
      <c r="BM100" s="3">
        <f t="shared" si="8"/>
        <v>0.12308306590487973</v>
      </c>
    </row>
    <row r="101" spans="1:65" x14ac:dyDescent="0.2">
      <c r="A101" s="1">
        <v>3</v>
      </c>
      <c r="B101" s="2" t="s">
        <v>17</v>
      </c>
      <c r="C101" s="1">
        <v>5</v>
      </c>
      <c r="D101" s="2" t="s">
        <v>46</v>
      </c>
      <c r="E101" s="8" t="s">
        <v>174</v>
      </c>
      <c r="F101" s="8" t="s">
        <v>175</v>
      </c>
      <c r="G101" s="8" t="s">
        <v>176</v>
      </c>
      <c r="H101" s="2">
        <v>2010</v>
      </c>
      <c r="I101" s="2">
        <v>255.12</v>
      </c>
      <c r="J101" s="3">
        <v>0.40699999999999997</v>
      </c>
      <c r="K101" s="3">
        <v>0.30574477129708999</v>
      </c>
      <c r="L101" s="4">
        <v>21.286984045679464</v>
      </c>
      <c r="M101" s="4">
        <v>340</v>
      </c>
      <c r="N101" s="3">
        <v>0.22282905516111415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7.25</v>
      </c>
      <c r="U101" s="2">
        <v>7.25</v>
      </c>
      <c r="V101" s="2">
        <f t="shared" si="5"/>
        <v>0</v>
      </c>
      <c r="W101" s="2">
        <v>0</v>
      </c>
      <c r="X101" s="5">
        <v>677000</v>
      </c>
      <c r="Y101" s="5">
        <v>100000</v>
      </c>
      <c r="Z101" s="6">
        <v>0.14799999999999999</v>
      </c>
      <c r="AA101" s="5">
        <v>111000</v>
      </c>
      <c r="AB101" s="6">
        <v>0.16500000000000001</v>
      </c>
      <c r="AC101" s="10">
        <v>0.54526748971193417</v>
      </c>
      <c r="AD101" s="10">
        <v>0.49657064471879286</v>
      </c>
      <c r="AE101" s="10">
        <v>8.9308176100628925E-2</v>
      </c>
      <c r="AF101" s="10">
        <v>0.73699015471167373</v>
      </c>
      <c r="AG101" s="10">
        <v>0.67651195499296768</v>
      </c>
      <c r="AH101" s="10">
        <v>8.0152671755725186E-2</v>
      </c>
      <c r="AI101" s="7">
        <v>38241</v>
      </c>
      <c r="AJ101" s="2">
        <v>88.4</v>
      </c>
      <c r="AK101" s="7">
        <f t="shared" si="6"/>
        <v>43259.049773755651</v>
      </c>
      <c r="AL101" s="3">
        <v>0.17081869999999999</v>
      </c>
      <c r="AM101" s="3">
        <v>0.16899999999999998</v>
      </c>
      <c r="AN101" s="3">
        <v>0.11866666666666666</v>
      </c>
      <c r="AO101" s="5">
        <v>1852994</v>
      </c>
      <c r="AP101" s="5">
        <v>1727584</v>
      </c>
      <c r="AQ101" s="5">
        <v>62445</v>
      </c>
      <c r="AR101" s="5">
        <v>22268</v>
      </c>
      <c r="AS101" s="5">
        <v>3512</v>
      </c>
      <c r="AT101" s="5">
        <v>12839</v>
      </c>
      <c r="AU101" s="5">
        <v>24346</v>
      </c>
      <c r="AV101" s="5">
        <v>104060</v>
      </c>
      <c r="AW101" s="5">
        <v>283358</v>
      </c>
      <c r="AX101" s="5">
        <v>168999</v>
      </c>
      <c r="AY101" s="5">
        <v>734348</v>
      </c>
      <c r="AZ101" s="5">
        <v>264825</v>
      </c>
      <c r="BA101" s="5">
        <v>297404</v>
      </c>
      <c r="BB101" s="3">
        <f t="shared" si="8"/>
        <v>0.93232034210580284</v>
      </c>
      <c r="BC101" s="3">
        <f t="shared" si="8"/>
        <v>3.3699515486828341E-2</v>
      </c>
      <c r="BD101" s="3">
        <f t="shared" si="8"/>
        <v>1.201730820499149E-2</v>
      </c>
      <c r="BE101" s="3">
        <f t="shared" si="8"/>
        <v>1.8953110479580614E-3</v>
      </c>
      <c r="BF101" s="3">
        <f t="shared" si="8"/>
        <v>6.9287866015756124E-3</v>
      </c>
      <c r="BG101" s="3">
        <f t="shared" si="8"/>
        <v>1.3138736552843668E-2</v>
      </c>
      <c r="BH101" s="3">
        <f t="shared" si="8"/>
        <v>5.6157764137390626E-2</v>
      </c>
      <c r="BI101" s="3">
        <f t="shared" si="8"/>
        <v>0.15291900567406047</v>
      </c>
      <c r="BJ101" s="3">
        <f t="shared" si="8"/>
        <v>9.1203209508503538E-2</v>
      </c>
      <c r="BK101" s="3">
        <f t="shared" si="8"/>
        <v>0.39630349585589592</v>
      </c>
      <c r="BL101" s="3">
        <f t="shared" si="8"/>
        <v>0.14291735429256652</v>
      </c>
      <c r="BM101" s="3">
        <f t="shared" si="8"/>
        <v>0.16049917053158294</v>
      </c>
    </row>
    <row r="102" spans="1:65" x14ac:dyDescent="0.2">
      <c r="A102" s="1">
        <v>2</v>
      </c>
      <c r="B102" s="2" t="s">
        <v>65</v>
      </c>
      <c r="C102" s="1">
        <v>3</v>
      </c>
      <c r="D102" s="2" t="s">
        <v>66</v>
      </c>
      <c r="E102" s="8" t="s">
        <v>177</v>
      </c>
      <c r="F102" s="8" t="s">
        <v>178</v>
      </c>
      <c r="G102" s="8" t="s">
        <v>179</v>
      </c>
      <c r="H102" s="2">
        <v>2010</v>
      </c>
      <c r="I102" s="2">
        <v>274.94</v>
      </c>
      <c r="J102" s="3">
        <v>0.46500000000000002</v>
      </c>
      <c r="K102" s="3">
        <v>0.46335784016046</v>
      </c>
      <c r="L102" s="4">
        <v>24.535513856114243</v>
      </c>
      <c r="M102" s="4">
        <v>673</v>
      </c>
      <c r="N102" s="3">
        <v>0.44107045330420536</v>
      </c>
      <c r="O102" s="2">
        <v>0.04</v>
      </c>
      <c r="P102" s="2">
        <v>0.14000000000000001</v>
      </c>
      <c r="Q102" s="2">
        <v>0.43</v>
      </c>
      <c r="R102" s="2">
        <v>1</v>
      </c>
      <c r="S102" s="2">
        <v>1</v>
      </c>
      <c r="T102" s="2">
        <v>7.25</v>
      </c>
      <c r="U102" s="2">
        <v>7.25</v>
      </c>
      <c r="V102" s="2">
        <f t="shared" si="5"/>
        <v>0</v>
      </c>
      <c r="W102" s="2">
        <v>0</v>
      </c>
      <c r="X102" s="5">
        <v>2508000</v>
      </c>
      <c r="Y102" s="5">
        <v>355000</v>
      </c>
      <c r="Z102" s="6">
        <v>0.14199999999999999</v>
      </c>
      <c r="AA102" s="5">
        <v>380000</v>
      </c>
      <c r="AB102" s="6">
        <v>0.151</v>
      </c>
      <c r="AC102" s="10">
        <v>0.69414414414414416</v>
      </c>
      <c r="AD102" s="10">
        <v>0.63355855855855858</v>
      </c>
      <c r="AE102" s="10">
        <v>8.6956521739130432E-2</v>
      </c>
      <c r="AF102" s="10">
        <v>0.87488986784140965</v>
      </c>
      <c r="AG102" s="10">
        <v>0.80748898678414094</v>
      </c>
      <c r="AH102" s="10">
        <v>7.6535750251762333E-2</v>
      </c>
      <c r="AI102" s="7">
        <v>48974</v>
      </c>
      <c r="AJ102" s="2">
        <v>92.8</v>
      </c>
      <c r="AK102" s="7">
        <f t="shared" si="6"/>
        <v>52773.706896551725</v>
      </c>
      <c r="AL102" s="3">
        <v>0.10470280000000001</v>
      </c>
      <c r="AM102" s="3">
        <v>9.9000000000000005E-2</v>
      </c>
      <c r="AN102" s="3">
        <v>9.4333333333333338E-2</v>
      </c>
      <c r="AO102" s="5">
        <v>5686986</v>
      </c>
      <c r="AP102" s="5">
        <v>4742619</v>
      </c>
      <c r="AQ102" s="5">
        <v>352014</v>
      </c>
      <c r="AR102" s="5">
        <v>336056</v>
      </c>
      <c r="AS102" s="5">
        <v>48629</v>
      </c>
      <c r="AT102" s="5">
        <v>130927</v>
      </c>
      <c r="AU102" s="5">
        <v>76741</v>
      </c>
      <c r="AV102" s="5">
        <v>358443</v>
      </c>
      <c r="AW102" s="5">
        <v>981049</v>
      </c>
      <c r="AX102" s="5">
        <v>549256</v>
      </c>
      <c r="AY102" s="5">
        <v>2321113</v>
      </c>
      <c r="AZ102" s="5">
        <v>699811</v>
      </c>
      <c r="BA102" s="5">
        <v>777314</v>
      </c>
      <c r="BB102" s="3">
        <f t="shared" si="8"/>
        <v>0.8339424433258672</v>
      </c>
      <c r="BC102" s="3">
        <f t="shared" si="8"/>
        <v>6.189816539024362E-2</v>
      </c>
      <c r="BD102" s="3">
        <f t="shared" si="8"/>
        <v>5.909210959900376E-2</v>
      </c>
      <c r="BE102" s="3">
        <f t="shared" si="8"/>
        <v>8.5509266244017477E-3</v>
      </c>
      <c r="BF102" s="3">
        <f t="shared" si="8"/>
        <v>2.3022212468959833E-2</v>
      </c>
      <c r="BG102" s="3">
        <f t="shared" si="8"/>
        <v>1.3494142591523876E-2</v>
      </c>
      <c r="BH102" s="3">
        <f t="shared" si="8"/>
        <v>6.302864118181406E-2</v>
      </c>
      <c r="BI102" s="3">
        <f t="shared" si="8"/>
        <v>0.17250772201654796</v>
      </c>
      <c r="BJ102" s="3">
        <f t="shared" si="8"/>
        <v>9.6581211910843456E-2</v>
      </c>
      <c r="BK102" s="3">
        <f t="shared" si="8"/>
        <v>0.4081446657333076</v>
      </c>
      <c r="BL102" s="3">
        <f t="shared" si="8"/>
        <v>0.1230548132174055</v>
      </c>
      <c r="BM102" s="3">
        <f t="shared" si="8"/>
        <v>0.13668294594008143</v>
      </c>
    </row>
    <row r="103" spans="1:65" x14ac:dyDescent="0.2">
      <c r="A103" s="1">
        <v>4</v>
      </c>
      <c r="B103" s="2" t="s">
        <v>22</v>
      </c>
      <c r="C103" s="1">
        <v>8</v>
      </c>
      <c r="D103" s="2" t="s">
        <v>27</v>
      </c>
      <c r="E103" s="8" t="s">
        <v>180</v>
      </c>
      <c r="F103" s="8" t="s">
        <v>181</v>
      </c>
      <c r="G103" s="8" t="s">
        <v>182</v>
      </c>
      <c r="H103" s="2">
        <v>2010</v>
      </c>
      <c r="I103" s="2">
        <v>337.05</v>
      </c>
      <c r="J103" s="3">
        <v>0.51400000000000001</v>
      </c>
      <c r="K103" s="3">
        <v>0.32784812102855998</v>
      </c>
      <c r="L103" s="4">
        <v>4.2087853385930307</v>
      </c>
      <c r="M103" s="4">
        <v>561</v>
      </c>
      <c r="N103" s="3">
        <v>0.36766794101583838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5.15</v>
      </c>
      <c r="U103" s="2">
        <v>7.25</v>
      </c>
      <c r="V103" s="2">
        <f t="shared" si="5"/>
        <v>0</v>
      </c>
      <c r="W103" s="2">
        <v>1</v>
      </c>
      <c r="X103" s="5">
        <v>246000</v>
      </c>
      <c r="Y103" s="5">
        <v>18000</v>
      </c>
      <c r="Z103" s="6">
        <v>7.3999999999999996E-2</v>
      </c>
      <c r="AA103" s="5">
        <v>21000</v>
      </c>
      <c r="AB103" s="6">
        <v>8.4000000000000005E-2</v>
      </c>
      <c r="AC103" s="10">
        <v>0.70616113744075826</v>
      </c>
      <c r="AD103" s="10">
        <v>0.65876777251184837</v>
      </c>
      <c r="AE103" s="10">
        <v>6.7114093959731544E-2</v>
      </c>
      <c r="AF103" s="10">
        <v>0.8657407407407407</v>
      </c>
      <c r="AG103" s="10">
        <v>0.81944444444444442</v>
      </c>
      <c r="AH103" s="10">
        <v>5.3475935828877004E-2</v>
      </c>
      <c r="AI103" s="7">
        <v>53757</v>
      </c>
      <c r="AJ103" s="2">
        <v>95.9</v>
      </c>
      <c r="AK103" s="7">
        <f t="shared" si="6"/>
        <v>56055.265901981227</v>
      </c>
      <c r="AL103" s="3">
        <v>0.1355103</v>
      </c>
      <c r="AM103" s="3">
        <v>9.6000000000000002E-2</v>
      </c>
      <c r="AN103" s="3">
        <v>8.7333333333333332E-2</v>
      </c>
      <c r="AO103" s="5">
        <v>563626</v>
      </c>
      <c r="AP103" s="5">
        <v>484472</v>
      </c>
      <c r="AQ103" s="5">
        <v>4389</v>
      </c>
      <c r="AR103" s="5">
        <v>50231</v>
      </c>
      <c r="AS103" s="5">
        <v>11811</v>
      </c>
      <c r="AT103" s="5">
        <v>4700</v>
      </c>
      <c r="AU103" s="5">
        <v>8023</v>
      </c>
      <c r="AV103" s="5">
        <v>40203</v>
      </c>
      <c r="AW103" s="5">
        <v>95199</v>
      </c>
      <c r="AX103" s="5">
        <v>56429</v>
      </c>
      <c r="AY103" s="5">
        <v>228192</v>
      </c>
      <c r="AZ103" s="5">
        <v>73513</v>
      </c>
      <c r="BA103" s="5">
        <v>70090</v>
      </c>
      <c r="BB103" s="3">
        <f t="shared" si="8"/>
        <v>0.85956290164044957</v>
      </c>
      <c r="BC103" s="3">
        <f t="shared" si="8"/>
        <v>7.7870786656399809E-3</v>
      </c>
      <c r="BD103" s="3">
        <f t="shared" si="8"/>
        <v>8.9121154808330341E-2</v>
      </c>
      <c r="BE103" s="3">
        <f t="shared" si="8"/>
        <v>2.0955385308697613E-2</v>
      </c>
      <c r="BF103" s="3">
        <f t="shared" si="8"/>
        <v>8.3388630049004119E-3</v>
      </c>
      <c r="BG103" s="3">
        <f t="shared" si="8"/>
        <v>1.423461657198213E-2</v>
      </c>
      <c r="BH103" s="3">
        <f t="shared" si="8"/>
        <v>7.1329214762981125E-2</v>
      </c>
      <c r="BI103" s="3">
        <f t="shared" si="8"/>
        <v>0.16890455727734349</v>
      </c>
      <c r="BJ103" s="3">
        <f t="shared" si="8"/>
        <v>0.10011780861777136</v>
      </c>
      <c r="BK103" s="3">
        <f t="shared" si="8"/>
        <v>0.40486421847111381</v>
      </c>
      <c r="BL103" s="3">
        <f t="shared" si="8"/>
        <v>0.13042868852749873</v>
      </c>
      <c r="BM103" s="3">
        <f t="shared" si="8"/>
        <v>0.12435551234329148</v>
      </c>
    </row>
    <row r="104" spans="1:65" x14ac:dyDescent="0.2">
      <c r="A104" s="1">
        <v>3</v>
      </c>
      <c r="B104" s="2" t="s">
        <v>17</v>
      </c>
      <c r="C104" s="1">
        <v>6</v>
      </c>
      <c r="D104" s="2" t="s">
        <v>18</v>
      </c>
      <c r="E104" s="8" t="s">
        <v>19</v>
      </c>
      <c r="F104" s="7" t="s">
        <v>20</v>
      </c>
      <c r="G104" s="7" t="s">
        <v>21</v>
      </c>
      <c r="H104" s="2">
        <v>2019</v>
      </c>
      <c r="I104" s="2">
        <v>226.56</v>
      </c>
      <c r="J104" s="3">
        <v>0.38100000000000001</v>
      </c>
      <c r="K104" s="3">
        <v>0.2315182598502</v>
      </c>
      <c r="L104" s="4">
        <v>8.1070459380555384</v>
      </c>
      <c r="M104" s="4">
        <v>215</v>
      </c>
      <c r="N104" s="3">
        <v>0.1209563994374121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7.25</v>
      </c>
      <c r="V104" s="2">
        <f t="shared" si="5"/>
        <v>0</v>
      </c>
      <c r="W104" s="2">
        <v>1</v>
      </c>
      <c r="X104" s="5">
        <v>2041000</v>
      </c>
      <c r="Y104" s="5">
        <v>173000</v>
      </c>
      <c r="Z104" s="6">
        <v>8.5000000000000006E-2</v>
      </c>
      <c r="AA104" s="5">
        <v>199000</v>
      </c>
      <c r="AB104" s="6">
        <v>9.8000000000000004E-2</v>
      </c>
      <c r="AC104" s="10">
        <v>0.5859658208182289</v>
      </c>
      <c r="AD104" s="10">
        <v>0.56861729673744177</v>
      </c>
      <c r="AE104" s="10">
        <v>2.9606716747680072E-2</v>
      </c>
      <c r="AF104" s="10">
        <v>0.78060671722643549</v>
      </c>
      <c r="AG104" s="10">
        <v>0.76218851570964252</v>
      </c>
      <c r="AH104" s="10">
        <v>2.3594725884802221E-2</v>
      </c>
      <c r="AI104" s="7">
        <v>51771</v>
      </c>
      <c r="AJ104" s="2">
        <v>85.8</v>
      </c>
      <c r="AK104" s="7">
        <f t="shared" si="6"/>
        <v>60339.160839160839</v>
      </c>
      <c r="AL104" s="3">
        <v>0.1518524</v>
      </c>
      <c r="AM104" s="3">
        <v>0.129</v>
      </c>
      <c r="AN104" s="3">
        <v>0.13100000000000001</v>
      </c>
      <c r="AO104" s="5">
        <v>4903185</v>
      </c>
      <c r="AP104" s="5">
        <v>3200828</v>
      </c>
      <c r="AQ104" s="5">
        <v>1297775</v>
      </c>
      <c r="AR104" s="5">
        <v>223278</v>
      </c>
      <c r="AS104" s="5">
        <v>27729</v>
      </c>
      <c r="AT104" s="5">
        <v>74585</v>
      </c>
      <c r="AU104" s="5">
        <v>78990</v>
      </c>
      <c r="AV104" s="5">
        <v>294357</v>
      </c>
      <c r="AW104" s="5">
        <v>793949</v>
      </c>
      <c r="AX104" s="5">
        <v>450224</v>
      </c>
      <c r="AY104" s="5">
        <v>1857151</v>
      </c>
      <c r="AZ104" s="5">
        <v>657667</v>
      </c>
      <c r="BA104" s="5">
        <v>849837</v>
      </c>
      <c r="BB104" s="3">
        <f t="shared" si="8"/>
        <v>0.65280588025946396</v>
      </c>
      <c r="BC104" s="3">
        <f t="shared" si="8"/>
        <v>0.26467999881709542</v>
      </c>
      <c r="BD104" s="3">
        <f t="shared" si="8"/>
        <v>4.5537339504832061E-2</v>
      </c>
      <c r="BE104" s="3">
        <f t="shared" si="8"/>
        <v>5.6553036444678302E-3</v>
      </c>
      <c r="BF104" s="3">
        <f t="shared" si="8"/>
        <v>1.5211541069733246E-2</v>
      </c>
      <c r="BG104" s="3">
        <f t="shared" si="8"/>
        <v>1.610993670440744E-2</v>
      </c>
      <c r="BH104" s="3">
        <f t="shared" si="8"/>
        <v>6.0033835150009637E-2</v>
      </c>
      <c r="BI104" s="3">
        <f t="shared" si="8"/>
        <v>0.16192515681133793</v>
      </c>
      <c r="BJ104" s="3">
        <f t="shared" si="8"/>
        <v>9.1822764182872968E-2</v>
      </c>
      <c r="BK104" s="3">
        <f t="shared" si="8"/>
        <v>0.37876421142583849</v>
      </c>
      <c r="BL104" s="3">
        <f t="shared" si="8"/>
        <v>0.13413057023139041</v>
      </c>
      <c r="BM104" s="3">
        <f t="shared" si="8"/>
        <v>0.17332346219855052</v>
      </c>
    </row>
    <row r="105" spans="1:65" x14ac:dyDescent="0.2">
      <c r="A105" s="1">
        <v>4</v>
      </c>
      <c r="B105" s="2" t="s">
        <v>22</v>
      </c>
      <c r="C105" s="1">
        <v>9</v>
      </c>
      <c r="D105" s="2" t="s">
        <v>23</v>
      </c>
      <c r="E105" s="8" t="s">
        <v>24</v>
      </c>
      <c r="F105" s="7" t="s">
        <v>25</v>
      </c>
      <c r="G105" s="7" t="s">
        <v>26</v>
      </c>
      <c r="H105" s="2">
        <v>2019</v>
      </c>
      <c r="I105" s="2">
        <v>267.05</v>
      </c>
      <c r="J105" s="3">
        <v>0.308</v>
      </c>
      <c r="K105" s="3">
        <v>0.32037713775719001</v>
      </c>
      <c r="L105" s="4">
        <v>21.599217066317479</v>
      </c>
      <c r="M105" s="4">
        <v>923</v>
      </c>
      <c r="N105" s="3">
        <v>0.41545386346586649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10.19</v>
      </c>
      <c r="U105" s="2">
        <v>10.19</v>
      </c>
      <c r="V105" s="2">
        <f t="shared" si="5"/>
        <v>1</v>
      </c>
      <c r="W105" s="2">
        <v>0</v>
      </c>
      <c r="X105" s="5">
        <v>282000</v>
      </c>
      <c r="Y105" s="5">
        <v>48000</v>
      </c>
      <c r="Z105" s="6">
        <v>0.17100000000000001</v>
      </c>
      <c r="AA105" s="5">
        <v>53000</v>
      </c>
      <c r="AB105" s="6">
        <v>0.187</v>
      </c>
      <c r="AC105" s="10">
        <v>0.63119266055045875</v>
      </c>
      <c r="AD105" s="10">
        <v>0.59266055045871557</v>
      </c>
      <c r="AE105" s="10">
        <v>6.1046511627906974E-2</v>
      </c>
      <c r="AF105" s="10">
        <v>0.79553903345724908</v>
      </c>
      <c r="AG105" s="10">
        <v>0.75092936802973975</v>
      </c>
      <c r="AH105" s="10">
        <v>5.1401869158878503E-2</v>
      </c>
      <c r="AI105" s="7">
        <v>77203</v>
      </c>
      <c r="AJ105" s="2">
        <v>105.1</v>
      </c>
      <c r="AK105" s="7">
        <f t="shared" si="6"/>
        <v>73456.707897240733</v>
      </c>
      <c r="AL105" s="3">
        <v>0.10514670000000001</v>
      </c>
      <c r="AM105" s="3">
        <v>0.10199999999999999</v>
      </c>
      <c r="AN105" s="3">
        <v>0.12300000000000001</v>
      </c>
      <c r="AO105" s="5">
        <v>731545</v>
      </c>
      <c r="AP105" s="5">
        <v>440078</v>
      </c>
      <c r="AQ105" s="5">
        <v>24190</v>
      </c>
      <c r="AR105" s="5">
        <v>53212</v>
      </c>
      <c r="AS105" s="5">
        <v>107883</v>
      </c>
      <c r="AT105" s="5">
        <v>56618</v>
      </c>
      <c r="AU105" s="5">
        <v>49564</v>
      </c>
      <c r="AV105" s="5">
        <v>51080</v>
      </c>
      <c r="AW105" s="5">
        <v>128903</v>
      </c>
      <c r="AX105" s="5">
        <v>68152</v>
      </c>
      <c r="AY105" s="5">
        <v>298483</v>
      </c>
      <c r="AZ105" s="5">
        <v>93339</v>
      </c>
      <c r="BA105" s="5">
        <v>91588</v>
      </c>
      <c r="BB105" s="3">
        <f t="shared" si="8"/>
        <v>0.60157338236198732</v>
      </c>
      <c r="BC105" s="3">
        <f t="shared" si="8"/>
        <v>3.3067002029950311E-2</v>
      </c>
      <c r="BD105" s="3">
        <f t="shared" si="8"/>
        <v>7.2739202646453741E-2</v>
      </c>
      <c r="BE105" s="3">
        <f t="shared" si="8"/>
        <v>0.1474728143859913</v>
      </c>
      <c r="BF105" s="3">
        <f t="shared" si="8"/>
        <v>7.7395102146826239E-2</v>
      </c>
      <c r="BG105" s="3">
        <f t="shared" si="8"/>
        <v>6.7752496428791123E-2</v>
      </c>
      <c r="BH105" s="3">
        <f t="shared" si="8"/>
        <v>6.982482280652591E-2</v>
      </c>
      <c r="BI105" s="3">
        <f t="shared" si="8"/>
        <v>0.17620652181342228</v>
      </c>
      <c r="BJ105" s="3">
        <f t="shared" si="8"/>
        <v>9.3161733044447026E-2</v>
      </c>
      <c r="BK105" s="3">
        <f t="shared" si="8"/>
        <v>0.40801727849961383</v>
      </c>
      <c r="BL105" s="3">
        <f t="shared" si="8"/>
        <v>0.12759160407083639</v>
      </c>
      <c r="BM105" s="3">
        <f t="shared" si="8"/>
        <v>0.12519803976515456</v>
      </c>
    </row>
    <row r="106" spans="1:65" x14ac:dyDescent="0.2">
      <c r="A106" s="1">
        <v>4</v>
      </c>
      <c r="B106" s="2" t="s">
        <v>22</v>
      </c>
      <c r="C106" s="1">
        <v>8</v>
      </c>
      <c r="D106" s="2" t="s">
        <v>27</v>
      </c>
      <c r="E106" s="8" t="s">
        <v>28</v>
      </c>
      <c r="F106" s="7" t="s">
        <v>29</v>
      </c>
      <c r="G106" s="7" t="s">
        <v>30</v>
      </c>
      <c r="H106" s="2">
        <v>2019</v>
      </c>
      <c r="I106" s="2">
        <v>232.62</v>
      </c>
      <c r="J106" s="3">
        <v>0.36699999999999999</v>
      </c>
      <c r="K106" s="3">
        <v>0.132372243798</v>
      </c>
      <c r="L106" s="4">
        <v>5.6976453489603864</v>
      </c>
      <c r="M106" s="4">
        <v>278</v>
      </c>
      <c r="N106" s="3">
        <v>0.15639943741209564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12</v>
      </c>
      <c r="U106" s="2">
        <v>12</v>
      </c>
      <c r="V106" s="2">
        <f t="shared" si="5"/>
        <v>1</v>
      </c>
      <c r="W106" s="2">
        <v>1</v>
      </c>
      <c r="X106" s="5">
        <v>3028000</v>
      </c>
      <c r="Y106" s="5">
        <v>174000</v>
      </c>
      <c r="Z106" s="6">
        <v>5.7000000000000002E-2</v>
      </c>
      <c r="AA106" s="5">
        <v>214000</v>
      </c>
      <c r="AB106" s="6">
        <v>7.0999999999999994E-2</v>
      </c>
      <c r="AC106" s="10">
        <v>0.61946437948538424</v>
      </c>
      <c r="AD106" s="10">
        <v>0.58970768422895148</v>
      </c>
      <c r="AE106" s="10">
        <v>4.8318734105679571E-2</v>
      </c>
      <c r="AF106" s="10">
        <v>0.82113821138211385</v>
      </c>
      <c r="AG106" s="10">
        <v>0.7889874353288987</v>
      </c>
      <c r="AH106" s="10">
        <v>3.9153915391539153E-2</v>
      </c>
      <c r="AI106" s="7">
        <v>62027</v>
      </c>
      <c r="AJ106" s="2">
        <v>96.3</v>
      </c>
      <c r="AK106" s="7">
        <f t="shared" si="6"/>
        <v>64410.176531671859</v>
      </c>
      <c r="AL106" s="3">
        <v>0.12992419999999999</v>
      </c>
      <c r="AM106" s="3">
        <v>9.9000000000000005E-2</v>
      </c>
      <c r="AN106" s="3">
        <v>0.12</v>
      </c>
      <c r="AO106" s="5">
        <v>7278717</v>
      </c>
      <c r="AP106" s="5">
        <v>3939690</v>
      </c>
      <c r="AQ106" s="5">
        <v>325777</v>
      </c>
      <c r="AR106" s="5">
        <v>2310590</v>
      </c>
      <c r="AS106" s="5">
        <v>286981</v>
      </c>
      <c r="AT106" s="5">
        <v>263177</v>
      </c>
      <c r="AU106" s="5">
        <v>152502</v>
      </c>
      <c r="AV106" s="5">
        <v>429788</v>
      </c>
      <c r="AW106" s="5">
        <v>1210448</v>
      </c>
      <c r="AX106" s="5">
        <v>693844</v>
      </c>
      <c r="AY106" s="5">
        <v>2755210</v>
      </c>
      <c r="AZ106" s="5">
        <v>880794</v>
      </c>
      <c r="BA106" s="5">
        <v>1308633</v>
      </c>
      <c r="BB106" s="3">
        <f t="shared" si="8"/>
        <v>0.54126159871306989</v>
      </c>
      <c r="BC106" s="3">
        <f t="shared" si="8"/>
        <v>4.4757475802397591E-2</v>
      </c>
      <c r="BD106" s="3">
        <f t="shared" si="8"/>
        <v>0.31744468152835176</v>
      </c>
      <c r="BE106" s="3">
        <f t="shared" si="8"/>
        <v>3.9427415573376465E-2</v>
      </c>
      <c r="BF106" s="3">
        <f t="shared" si="8"/>
        <v>3.6157058998172342E-2</v>
      </c>
      <c r="BG106" s="3">
        <f t="shared" si="8"/>
        <v>2.0951769384631936E-2</v>
      </c>
      <c r="BH106" s="3">
        <f t="shared" si="8"/>
        <v>5.9047219448152742E-2</v>
      </c>
      <c r="BI106" s="3">
        <f t="shared" si="8"/>
        <v>0.1662996376971381</v>
      </c>
      <c r="BJ106" s="3">
        <f t="shared" si="8"/>
        <v>9.5325041487393999E-2</v>
      </c>
      <c r="BK106" s="3">
        <f t="shared" si="8"/>
        <v>0.37852962273433627</v>
      </c>
      <c r="BL106" s="3">
        <f t="shared" si="8"/>
        <v>0.12100951307764816</v>
      </c>
      <c r="BM106" s="3">
        <f t="shared" si="8"/>
        <v>0.17978896555533069</v>
      </c>
    </row>
    <row r="107" spans="1:65" x14ac:dyDescent="0.2">
      <c r="A107" s="1">
        <v>3</v>
      </c>
      <c r="B107" s="2" t="s">
        <v>17</v>
      </c>
      <c r="C107" s="1">
        <v>7</v>
      </c>
      <c r="D107" s="2" t="s">
        <v>31</v>
      </c>
      <c r="E107" s="8" t="s">
        <v>32</v>
      </c>
      <c r="F107" s="7" t="s">
        <v>33</v>
      </c>
      <c r="G107" s="7" t="s">
        <v>34</v>
      </c>
      <c r="H107" s="2">
        <v>2019</v>
      </c>
      <c r="I107" s="2">
        <v>265.31</v>
      </c>
      <c r="J107" s="3">
        <v>0.39700000000000002</v>
      </c>
      <c r="K107" s="3">
        <v>0.24073570402759001</v>
      </c>
      <c r="L107" s="4">
        <v>4.3537408516931473</v>
      </c>
      <c r="M107" s="4">
        <v>204</v>
      </c>
      <c r="N107" s="3">
        <v>0.11476793248945148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9.25</v>
      </c>
      <c r="U107" s="2">
        <v>9.25</v>
      </c>
      <c r="V107" s="2">
        <f t="shared" si="5"/>
        <v>1</v>
      </c>
      <c r="W107" s="2">
        <v>1</v>
      </c>
      <c r="X107" s="5">
        <v>1200000</v>
      </c>
      <c r="Y107" s="5">
        <v>62000</v>
      </c>
      <c r="Z107" s="6">
        <v>5.1999999999999998E-2</v>
      </c>
      <c r="AA107" s="5">
        <v>71000</v>
      </c>
      <c r="AB107" s="6">
        <v>5.8999999999999997E-2</v>
      </c>
      <c r="AC107" s="10">
        <v>0.58344003414425949</v>
      </c>
      <c r="AD107" s="10">
        <v>0.56252667520273159</v>
      </c>
      <c r="AE107" s="10">
        <v>3.511338697878566E-2</v>
      </c>
      <c r="AF107" s="10">
        <v>0.78525345622119813</v>
      </c>
      <c r="AG107" s="10">
        <v>0.75760368663594468</v>
      </c>
      <c r="AH107" s="10">
        <v>3.4037558685446008E-2</v>
      </c>
      <c r="AI107" s="7">
        <v>49020</v>
      </c>
      <c r="AJ107" s="2">
        <v>84.7</v>
      </c>
      <c r="AK107" s="7">
        <f t="shared" si="6"/>
        <v>57874.852420306961</v>
      </c>
      <c r="AL107" s="3">
        <v>0.1180532</v>
      </c>
      <c r="AM107" s="3">
        <v>0.14099999999999999</v>
      </c>
      <c r="AN107" s="3">
        <v>0.125</v>
      </c>
      <c r="AO107" s="5">
        <v>3017804</v>
      </c>
      <c r="AP107" s="5">
        <v>2173848</v>
      </c>
      <c r="AQ107" s="5">
        <v>465209</v>
      </c>
      <c r="AR107" s="5">
        <v>236631</v>
      </c>
      <c r="AS107" s="5">
        <v>23171</v>
      </c>
      <c r="AT107" s="5">
        <v>59205</v>
      </c>
      <c r="AU107" s="5">
        <v>59740</v>
      </c>
      <c r="AV107" s="5">
        <v>188464</v>
      </c>
      <c r="AW107" s="5">
        <v>511691</v>
      </c>
      <c r="AX107" s="5">
        <v>279060</v>
      </c>
      <c r="AY107" s="5">
        <v>1128713</v>
      </c>
      <c r="AZ107" s="5">
        <v>385994</v>
      </c>
      <c r="BA107" s="5">
        <v>523882</v>
      </c>
      <c r="BB107" s="3">
        <f t="shared" si="8"/>
        <v>0.72034101618262814</v>
      </c>
      <c r="BC107" s="3">
        <f t="shared" si="8"/>
        <v>0.15415480925865299</v>
      </c>
      <c r="BD107" s="3">
        <f t="shared" si="8"/>
        <v>7.8411652976800347E-2</v>
      </c>
      <c r="BE107" s="3">
        <f t="shared" si="8"/>
        <v>7.6780997042882838E-3</v>
      </c>
      <c r="BF107" s="3">
        <f t="shared" si="8"/>
        <v>1.9618570324646662E-2</v>
      </c>
      <c r="BG107" s="3">
        <f t="shared" si="8"/>
        <v>1.9795851552983561E-2</v>
      </c>
      <c r="BH107" s="3">
        <f t="shared" si="8"/>
        <v>6.2450709191186705E-2</v>
      </c>
      <c r="BI107" s="3">
        <f t="shared" si="8"/>
        <v>0.16955740001670089</v>
      </c>
      <c r="BJ107" s="3">
        <f t="shared" si="8"/>
        <v>9.247121416765304E-2</v>
      </c>
      <c r="BK107" s="3">
        <f t="shared" si="8"/>
        <v>0.37401799454172635</v>
      </c>
      <c r="BL107" s="3">
        <f t="shared" si="8"/>
        <v>0.12790558962742443</v>
      </c>
      <c r="BM107" s="3">
        <f t="shared" si="8"/>
        <v>0.17359709245530855</v>
      </c>
    </row>
    <row r="108" spans="1:65" x14ac:dyDescent="0.2">
      <c r="A108" s="1">
        <v>4</v>
      </c>
      <c r="B108" s="2" t="s">
        <v>22</v>
      </c>
      <c r="C108" s="1">
        <v>9</v>
      </c>
      <c r="D108" s="2" t="s">
        <v>23</v>
      </c>
      <c r="E108" s="8" t="s">
        <v>35</v>
      </c>
      <c r="F108" s="7" t="s">
        <v>36</v>
      </c>
      <c r="G108" s="7" t="s">
        <v>37</v>
      </c>
      <c r="H108" s="2">
        <v>2019</v>
      </c>
      <c r="I108" s="2">
        <v>334.84</v>
      </c>
      <c r="J108" s="3">
        <v>0.441</v>
      </c>
      <c r="K108" s="3">
        <v>0.40164036043138002</v>
      </c>
      <c r="L108" s="4">
        <v>70.398665054953682</v>
      </c>
      <c r="M108" s="4">
        <v>785</v>
      </c>
      <c r="N108" s="3">
        <v>0.44163150492264414</v>
      </c>
      <c r="O108" s="2">
        <v>0.85</v>
      </c>
      <c r="P108" s="2">
        <v>0</v>
      </c>
      <c r="Q108" s="2">
        <v>0</v>
      </c>
      <c r="R108" s="2">
        <v>1</v>
      </c>
      <c r="S108" s="2">
        <v>1</v>
      </c>
      <c r="T108" s="2">
        <v>12</v>
      </c>
      <c r="U108" s="2">
        <v>12</v>
      </c>
      <c r="V108" s="2">
        <f t="shared" si="5"/>
        <v>1</v>
      </c>
      <c r="W108" s="2">
        <v>0</v>
      </c>
      <c r="X108" s="5">
        <v>16485000</v>
      </c>
      <c r="Y108" s="5">
        <v>2504000</v>
      </c>
      <c r="Z108" s="6">
        <v>0.152</v>
      </c>
      <c r="AA108" s="5">
        <v>2726000</v>
      </c>
      <c r="AB108" s="6">
        <v>0.16500000000000001</v>
      </c>
      <c r="AC108" s="10">
        <v>0.62188574918828554</v>
      </c>
      <c r="AD108" s="10">
        <v>0.59648953611727262</v>
      </c>
      <c r="AE108" s="10">
        <v>4.0837425691393127E-2</v>
      </c>
      <c r="AF108" s="10">
        <v>0.80739032901296115</v>
      </c>
      <c r="AG108" s="10">
        <v>0.77972333000997007</v>
      </c>
      <c r="AH108" s="10">
        <v>3.4267191479509143E-2</v>
      </c>
      <c r="AI108" s="7">
        <v>80423</v>
      </c>
      <c r="AJ108" s="2">
        <v>116.4</v>
      </c>
      <c r="AK108" s="7">
        <f t="shared" si="6"/>
        <v>69091.92439862543</v>
      </c>
      <c r="AL108" s="3">
        <v>9.9211060000000004E-2</v>
      </c>
      <c r="AM108" s="3">
        <v>0.10099999999999999</v>
      </c>
      <c r="AN108" s="3">
        <v>0.17199999999999999</v>
      </c>
      <c r="AO108" s="5">
        <v>39512223</v>
      </c>
      <c r="AP108" s="5">
        <v>14423748</v>
      </c>
      <c r="AQ108" s="5">
        <v>2221363</v>
      </c>
      <c r="AR108" s="5">
        <v>15574880</v>
      </c>
      <c r="AS108" s="5">
        <v>162336</v>
      </c>
      <c r="AT108" s="5">
        <v>6015487</v>
      </c>
      <c r="AU108" s="5">
        <v>1114409</v>
      </c>
      <c r="AV108" s="5">
        <v>2383716</v>
      </c>
      <c r="AW108" s="5">
        <v>6510925</v>
      </c>
      <c r="AX108" s="5">
        <v>3678035</v>
      </c>
      <c r="AY108" s="5">
        <v>16314797</v>
      </c>
      <c r="AZ108" s="5">
        <v>4786635</v>
      </c>
      <c r="BA108" s="5">
        <v>5838115</v>
      </c>
      <c r="BB108" s="3">
        <f t="shared" si="8"/>
        <v>0.36504521651439353</v>
      </c>
      <c r="BC108" s="3">
        <f t="shared" si="8"/>
        <v>5.621964119811735E-2</v>
      </c>
      <c r="BD108" s="3">
        <f t="shared" si="8"/>
        <v>0.39417878361336439</v>
      </c>
      <c r="BE108" s="3">
        <f t="shared" si="8"/>
        <v>4.1085008049281356E-3</v>
      </c>
      <c r="BF108" s="3">
        <f t="shared" si="8"/>
        <v>0.15224369937373555</v>
      </c>
      <c r="BG108" s="3">
        <f t="shared" si="8"/>
        <v>2.8204158495461013E-2</v>
      </c>
      <c r="BH108" s="3">
        <f t="shared" si="8"/>
        <v>6.0328572249655509E-2</v>
      </c>
      <c r="BI108" s="3">
        <f t="shared" si="8"/>
        <v>0.16478255348984033</v>
      </c>
      <c r="BJ108" s="3">
        <f t="shared" si="8"/>
        <v>9.3086005310306127E-2</v>
      </c>
      <c r="BK108" s="3">
        <f t="shared" si="8"/>
        <v>0.41290506484537709</v>
      </c>
      <c r="BL108" s="3">
        <f t="shared" si="8"/>
        <v>0.1211431460082618</v>
      </c>
      <c r="BM108" s="3">
        <f t="shared" si="8"/>
        <v>0.14775465809655913</v>
      </c>
    </row>
    <row r="109" spans="1:65" x14ac:dyDescent="0.2">
      <c r="A109" s="1">
        <v>4</v>
      </c>
      <c r="B109" s="2" t="s">
        <v>22</v>
      </c>
      <c r="C109" s="1">
        <v>8</v>
      </c>
      <c r="D109" s="2" t="s">
        <v>27</v>
      </c>
      <c r="E109" s="8" t="s">
        <v>38</v>
      </c>
      <c r="F109" s="7" t="s">
        <v>39</v>
      </c>
      <c r="G109" s="7" t="s">
        <v>40</v>
      </c>
      <c r="H109" s="2">
        <v>2019</v>
      </c>
      <c r="I109" s="2">
        <v>449.23</v>
      </c>
      <c r="J109" s="3">
        <v>0.48399999999999999</v>
      </c>
      <c r="K109" s="3">
        <v>0.22289088337506999</v>
      </c>
      <c r="L109" s="4">
        <v>23.466935551634315</v>
      </c>
      <c r="M109" s="4">
        <v>508</v>
      </c>
      <c r="N109" s="3">
        <v>0.28579465541490856</v>
      </c>
      <c r="O109" s="2">
        <v>0.1</v>
      </c>
      <c r="P109" s="2">
        <v>0</v>
      </c>
      <c r="Q109" s="2">
        <v>0</v>
      </c>
      <c r="R109" s="2">
        <v>1</v>
      </c>
      <c r="S109" s="2">
        <v>1</v>
      </c>
      <c r="T109" s="2">
        <v>12</v>
      </c>
      <c r="U109" s="2">
        <v>12</v>
      </c>
      <c r="V109" s="2">
        <f t="shared" si="5"/>
        <v>1</v>
      </c>
      <c r="W109" s="2">
        <v>0</v>
      </c>
      <c r="X109" s="5">
        <v>2631000</v>
      </c>
      <c r="Y109" s="5">
        <v>237000</v>
      </c>
      <c r="Z109" s="6">
        <v>0.09</v>
      </c>
      <c r="AA109" s="5">
        <v>259000</v>
      </c>
      <c r="AB109" s="6">
        <v>9.8000000000000004E-2</v>
      </c>
      <c r="AC109" s="10">
        <v>0.68976897689768979</v>
      </c>
      <c r="AD109" s="10">
        <v>0.67216721672167212</v>
      </c>
      <c r="AE109" s="10">
        <v>2.5518341307814992E-2</v>
      </c>
      <c r="AF109" s="10">
        <v>0.86732503220266211</v>
      </c>
      <c r="AG109" s="10">
        <v>0.84714469729497643</v>
      </c>
      <c r="AH109" s="10">
        <v>2.2772277227722772E-2</v>
      </c>
      <c r="AI109" s="7">
        <v>77104</v>
      </c>
      <c r="AJ109" s="2">
        <v>101.9</v>
      </c>
      <c r="AK109" s="7">
        <f t="shared" si="6"/>
        <v>75666.339548577031</v>
      </c>
      <c r="AL109" s="3">
        <v>0.12149210000000001</v>
      </c>
      <c r="AM109" s="3">
        <v>9.3000000000000013E-2</v>
      </c>
      <c r="AN109" s="3">
        <v>0.113</v>
      </c>
      <c r="AO109" s="5">
        <v>5758736</v>
      </c>
      <c r="AP109" s="5">
        <v>3896103</v>
      </c>
      <c r="AQ109" s="5">
        <v>233523</v>
      </c>
      <c r="AR109" s="5">
        <v>1256904</v>
      </c>
      <c r="AS109" s="5">
        <v>37313</v>
      </c>
      <c r="AT109" s="5">
        <v>200708</v>
      </c>
      <c r="AU109" s="5">
        <v>134185</v>
      </c>
      <c r="AV109" s="5">
        <v>332201</v>
      </c>
      <c r="AW109" s="5">
        <v>927318</v>
      </c>
      <c r="AX109" s="5">
        <v>526217</v>
      </c>
      <c r="AY109" s="5">
        <v>2417575</v>
      </c>
      <c r="AZ109" s="5">
        <v>713013</v>
      </c>
      <c r="BA109" s="5">
        <v>842412</v>
      </c>
      <c r="BB109" s="3">
        <f t="shared" si="8"/>
        <v>0.67655523712147947</v>
      </c>
      <c r="BC109" s="3">
        <f t="shared" si="8"/>
        <v>4.0551086210585098E-2</v>
      </c>
      <c r="BD109" s="3">
        <f t="shared" si="8"/>
        <v>0.21826039603135133</v>
      </c>
      <c r="BE109" s="3">
        <f t="shared" ref="BE109:BM137" si="9">+AS109/$AO109</f>
        <v>6.47937325135238E-3</v>
      </c>
      <c r="BF109" s="3">
        <f t="shared" si="9"/>
        <v>3.4852787139400036E-2</v>
      </c>
      <c r="BG109" s="3">
        <f t="shared" si="9"/>
        <v>2.3301120245831725E-2</v>
      </c>
      <c r="BH109" s="3">
        <f t="shared" si="9"/>
        <v>5.7686443691810148E-2</v>
      </c>
      <c r="BI109" s="3">
        <f t="shared" si="9"/>
        <v>0.16102804504321783</v>
      </c>
      <c r="BJ109" s="3">
        <f t="shared" si="9"/>
        <v>9.1377170267919902E-2</v>
      </c>
      <c r="BK109" s="3">
        <f t="shared" si="9"/>
        <v>0.41981000691818482</v>
      </c>
      <c r="BL109" s="3">
        <f t="shared" si="9"/>
        <v>0.12381414949391673</v>
      </c>
      <c r="BM109" s="3">
        <f t="shared" si="9"/>
        <v>0.1462841845849506</v>
      </c>
    </row>
    <row r="110" spans="1:65" x14ac:dyDescent="0.2">
      <c r="A110" s="1">
        <v>1</v>
      </c>
      <c r="B110" s="2" t="s">
        <v>41</v>
      </c>
      <c r="C110" s="1">
        <v>1</v>
      </c>
      <c r="D110" s="2" t="s">
        <v>42</v>
      </c>
      <c r="E110" s="8" t="s">
        <v>43</v>
      </c>
      <c r="F110" s="7" t="s">
        <v>44</v>
      </c>
      <c r="G110" s="7" t="s">
        <v>45</v>
      </c>
      <c r="H110" s="2">
        <v>2019</v>
      </c>
      <c r="I110" s="2">
        <v>398.64</v>
      </c>
      <c r="J110" s="3">
        <v>0.44700000000000001</v>
      </c>
      <c r="K110" s="3">
        <v>0.46900597540819999</v>
      </c>
      <c r="L110" s="4">
        <v>27.217556245308661</v>
      </c>
      <c r="M110" s="4">
        <v>698</v>
      </c>
      <c r="N110" s="3">
        <v>0.3926863572433193</v>
      </c>
      <c r="O110" s="2">
        <v>0.23</v>
      </c>
      <c r="P110" s="2">
        <v>0</v>
      </c>
      <c r="Q110" s="2">
        <v>0</v>
      </c>
      <c r="R110" s="2">
        <v>1</v>
      </c>
      <c r="S110" s="2">
        <v>1</v>
      </c>
      <c r="T110" s="2">
        <v>11</v>
      </c>
      <c r="U110" s="2">
        <v>11</v>
      </c>
      <c r="V110" s="2">
        <f t="shared" si="5"/>
        <v>1</v>
      </c>
      <c r="W110" s="2">
        <v>0</v>
      </c>
      <c r="X110" s="5">
        <v>1680000</v>
      </c>
      <c r="Y110" s="5">
        <v>244000</v>
      </c>
      <c r="Z110" s="6">
        <v>0.14499999999999999</v>
      </c>
      <c r="AA110" s="5">
        <v>269000</v>
      </c>
      <c r="AB110" s="6">
        <v>0.16</v>
      </c>
      <c r="AC110" s="10">
        <v>0.66366158113730933</v>
      </c>
      <c r="AD110" s="10">
        <v>0.63834951456310685</v>
      </c>
      <c r="AE110" s="10">
        <v>3.8140020898641588E-2</v>
      </c>
      <c r="AF110" s="10">
        <v>0.85988200589970498</v>
      </c>
      <c r="AG110" s="10">
        <v>0.83775811209439532</v>
      </c>
      <c r="AH110" s="10">
        <v>2.6586620926243566E-2</v>
      </c>
      <c r="AI110" s="7">
        <v>78920</v>
      </c>
      <c r="AJ110" s="2">
        <v>105</v>
      </c>
      <c r="AK110" s="7">
        <f t="shared" si="6"/>
        <v>75161.904761904763</v>
      </c>
      <c r="AL110" s="3">
        <v>0.1176711</v>
      </c>
      <c r="AM110" s="3">
        <v>8.3000000000000004E-2</v>
      </c>
      <c r="AN110" s="3">
        <v>0.11199999999999999</v>
      </c>
      <c r="AO110" s="5">
        <v>3565287</v>
      </c>
      <c r="AP110" s="5">
        <v>2350123</v>
      </c>
      <c r="AQ110" s="5">
        <v>368834</v>
      </c>
      <c r="AR110" s="5">
        <v>600955</v>
      </c>
      <c r="AS110" s="5">
        <v>7806</v>
      </c>
      <c r="AT110" s="5">
        <v>173621</v>
      </c>
      <c r="AU110" s="5">
        <v>63948</v>
      </c>
      <c r="AV110" s="5">
        <v>181710</v>
      </c>
      <c r="AW110" s="5">
        <v>545730</v>
      </c>
      <c r="AX110" s="5">
        <v>342073</v>
      </c>
      <c r="AY110" s="5">
        <v>1352075</v>
      </c>
      <c r="AZ110" s="5">
        <v>513455</v>
      </c>
      <c r="BA110" s="5">
        <v>630244</v>
      </c>
      <c r="BB110" s="3">
        <f t="shared" ref="BB110:BG141" si="10">+AP110/$AO110</f>
        <v>0.65916797161070062</v>
      </c>
      <c r="BC110" s="3">
        <f t="shared" si="10"/>
        <v>0.10345141919851053</v>
      </c>
      <c r="BD110" s="3">
        <f t="shared" si="10"/>
        <v>0.16855725780280803</v>
      </c>
      <c r="BE110" s="3">
        <f t="shared" si="9"/>
        <v>2.1894450572983327E-3</v>
      </c>
      <c r="BF110" s="3">
        <f t="shared" si="9"/>
        <v>4.8697622379348424E-2</v>
      </c>
      <c r="BG110" s="3">
        <f t="shared" si="9"/>
        <v>1.7936283951334071E-2</v>
      </c>
      <c r="BH110" s="3">
        <f t="shared" si="9"/>
        <v>5.0966443935649502E-2</v>
      </c>
      <c r="BI110" s="3">
        <f t="shared" si="9"/>
        <v>0.15306762120412745</v>
      </c>
      <c r="BJ110" s="3">
        <f t="shared" si="9"/>
        <v>9.5945431602000059E-2</v>
      </c>
      <c r="BK110" s="3">
        <f t="shared" si="9"/>
        <v>0.37923314448458145</v>
      </c>
      <c r="BL110" s="3">
        <f t="shared" si="9"/>
        <v>0.14401505404754231</v>
      </c>
      <c r="BM110" s="3">
        <f t="shared" si="9"/>
        <v>0.1767723047260992</v>
      </c>
    </row>
    <row r="111" spans="1:65" x14ac:dyDescent="0.2">
      <c r="A111" s="1">
        <v>3</v>
      </c>
      <c r="B111" s="2" t="s">
        <v>17</v>
      </c>
      <c r="C111" s="1">
        <v>5</v>
      </c>
      <c r="D111" s="2" t="s">
        <v>46</v>
      </c>
      <c r="E111" s="8" t="s">
        <v>47</v>
      </c>
      <c r="F111" s="7" t="s">
        <v>48</v>
      </c>
      <c r="G111" s="7" t="s">
        <v>49</v>
      </c>
      <c r="H111" s="2">
        <v>2019</v>
      </c>
      <c r="I111" s="2">
        <v>272.12</v>
      </c>
      <c r="J111" s="3">
        <v>0.39</v>
      </c>
      <c r="K111" s="3">
        <v>0.28087320712283997</v>
      </c>
      <c r="L111" s="4">
        <v>44.011855281387561</v>
      </c>
      <c r="M111" s="4">
        <v>338</v>
      </c>
      <c r="N111" s="3">
        <v>0.19015471167369902</v>
      </c>
      <c r="O111" s="2">
        <v>0.2</v>
      </c>
      <c r="P111" s="2">
        <v>0</v>
      </c>
      <c r="Q111" s="2">
        <v>0</v>
      </c>
      <c r="R111" s="2">
        <v>1</v>
      </c>
      <c r="S111" s="2">
        <v>0</v>
      </c>
      <c r="T111" s="2">
        <v>9.25</v>
      </c>
      <c r="U111" s="2">
        <v>9.25</v>
      </c>
      <c r="V111" s="2">
        <f t="shared" si="5"/>
        <v>1</v>
      </c>
      <c r="W111" s="2">
        <v>0</v>
      </c>
      <c r="X111" s="5">
        <v>432000</v>
      </c>
      <c r="Y111" s="5">
        <v>38000</v>
      </c>
      <c r="Z111" s="6">
        <v>8.6999999999999994E-2</v>
      </c>
      <c r="AA111" s="5">
        <v>43000</v>
      </c>
      <c r="AB111" s="6">
        <v>9.9000000000000005E-2</v>
      </c>
      <c r="AC111" s="10">
        <v>0.62724935732647813</v>
      </c>
      <c r="AD111" s="10">
        <v>0.60282776349614398</v>
      </c>
      <c r="AE111" s="10">
        <v>3.8934426229508198E-2</v>
      </c>
      <c r="AF111" s="10">
        <v>0.85633802816901405</v>
      </c>
      <c r="AG111" s="10">
        <v>0.82816901408450705</v>
      </c>
      <c r="AH111" s="10">
        <v>3.2894736842105261E-2</v>
      </c>
      <c r="AI111" s="7">
        <v>70348</v>
      </c>
      <c r="AJ111" s="2">
        <v>99.4</v>
      </c>
      <c r="AK111" s="7">
        <f t="shared" si="6"/>
        <v>70772.635814889334</v>
      </c>
      <c r="AL111" s="3">
        <v>0.1134367</v>
      </c>
      <c r="AM111" s="3">
        <v>6.5000000000000002E-2</v>
      </c>
      <c r="AN111" s="3">
        <v>0.105</v>
      </c>
      <c r="AO111" s="5">
        <v>973764</v>
      </c>
      <c r="AP111" s="5">
        <v>600349</v>
      </c>
      <c r="AQ111" s="5">
        <v>214658</v>
      </c>
      <c r="AR111" s="5">
        <v>93391</v>
      </c>
      <c r="AS111" s="5">
        <v>3003</v>
      </c>
      <c r="AT111" s="5">
        <v>39525</v>
      </c>
      <c r="AU111" s="5">
        <v>22838</v>
      </c>
      <c r="AV111" s="5">
        <v>54719</v>
      </c>
      <c r="AW111" s="5">
        <v>148853</v>
      </c>
      <c r="AX111" s="5">
        <v>82494</v>
      </c>
      <c r="AY111" s="5">
        <v>361062</v>
      </c>
      <c r="AZ111" s="5">
        <v>137730</v>
      </c>
      <c r="BA111" s="5">
        <v>188906</v>
      </c>
      <c r="BB111" s="3">
        <f t="shared" si="10"/>
        <v>0.61652412699586345</v>
      </c>
      <c r="BC111" s="3">
        <f t="shared" si="10"/>
        <v>0.22044150328005555</v>
      </c>
      <c r="BD111" s="3">
        <f t="shared" si="10"/>
        <v>9.5907221873061652E-2</v>
      </c>
      <c r="BE111" s="3">
        <f t="shared" si="9"/>
        <v>3.0839094482852107E-3</v>
      </c>
      <c r="BF111" s="3">
        <f t="shared" si="9"/>
        <v>4.058991706409356E-2</v>
      </c>
      <c r="BG111" s="3">
        <f t="shared" si="9"/>
        <v>2.3453321338640573E-2</v>
      </c>
      <c r="BH111" s="3">
        <f t="shared" si="9"/>
        <v>5.6193287079826321E-2</v>
      </c>
      <c r="BI111" s="3">
        <f t="shared" si="9"/>
        <v>0.1528635275076918</v>
      </c>
      <c r="BJ111" s="3">
        <f t="shared" si="9"/>
        <v>8.4716625383563157E-2</v>
      </c>
      <c r="BK111" s="3">
        <f t="shared" si="9"/>
        <v>0.37079004769122703</v>
      </c>
      <c r="BL111" s="3">
        <f t="shared" si="9"/>
        <v>0.14144084192884518</v>
      </c>
      <c r="BM111" s="3">
        <f t="shared" si="9"/>
        <v>0.19399567040884649</v>
      </c>
    </row>
    <row r="112" spans="1:65" x14ac:dyDescent="0.2">
      <c r="A112" s="1">
        <v>3</v>
      </c>
      <c r="B112" s="2" t="s">
        <v>17</v>
      </c>
      <c r="C112" s="1">
        <v>5</v>
      </c>
      <c r="D112" s="2" t="s">
        <v>46</v>
      </c>
      <c r="E112" s="8" t="s">
        <v>50</v>
      </c>
      <c r="F112" s="7" t="s">
        <v>51</v>
      </c>
      <c r="G112" s="7" t="s">
        <v>52</v>
      </c>
      <c r="H112" s="2">
        <v>2019</v>
      </c>
      <c r="I112" s="2">
        <v>358.79</v>
      </c>
      <c r="J112" s="3">
        <v>0.38600000000000001</v>
      </c>
      <c r="K112" s="3">
        <v>0.24818336294078</v>
      </c>
      <c r="L112" s="11" t="s">
        <v>232</v>
      </c>
      <c r="M112" s="4">
        <v>642</v>
      </c>
      <c r="N112" s="3">
        <v>0.36118143459915614</v>
      </c>
      <c r="O112" s="2">
        <v>0.4</v>
      </c>
      <c r="P112" s="2">
        <v>0</v>
      </c>
      <c r="Q112" s="2">
        <v>0</v>
      </c>
      <c r="R112" s="2">
        <v>1</v>
      </c>
      <c r="S112" s="2">
        <v>1</v>
      </c>
      <c r="T112" s="2">
        <v>14</v>
      </c>
      <c r="U112" s="2">
        <v>14</v>
      </c>
      <c r="V112" s="2">
        <f t="shared" si="5"/>
        <v>1</v>
      </c>
      <c r="W112" s="2">
        <v>0</v>
      </c>
      <c r="X112" s="5">
        <v>361000</v>
      </c>
      <c r="Y112" s="5">
        <v>34000</v>
      </c>
      <c r="Z112" s="6">
        <v>9.2999999999999999E-2</v>
      </c>
      <c r="AA112" s="5">
        <v>37000</v>
      </c>
      <c r="AB112" s="6">
        <v>0.10199999999999999</v>
      </c>
      <c r="AC112" s="10">
        <v>0.71230502599653378</v>
      </c>
      <c r="AD112" s="10">
        <v>0.6707105719237435</v>
      </c>
      <c r="AE112" s="10">
        <v>5.8394160583941604E-2</v>
      </c>
      <c r="AF112" s="10">
        <v>0.87931034482758619</v>
      </c>
      <c r="AG112" s="10">
        <v>0.84195402298850575</v>
      </c>
      <c r="AH112" s="10">
        <v>4.2483660130718956E-2</v>
      </c>
      <c r="AI112" s="7">
        <v>90395</v>
      </c>
      <c r="AJ112" s="2">
        <v>115.2</v>
      </c>
      <c r="AK112" s="7">
        <f t="shared" si="6"/>
        <v>78467.881944444438</v>
      </c>
      <c r="AL112" s="3">
        <v>6.7702159999999997E-2</v>
      </c>
      <c r="AM112" s="3">
        <v>0.125</v>
      </c>
      <c r="AN112" s="3">
        <v>0.16699999999999998</v>
      </c>
      <c r="AO112" s="5">
        <v>705749</v>
      </c>
      <c r="AP112" s="5">
        <v>264400</v>
      </c>
      <c r="AQ112" s="5">
        <v>313290</v>
      </c>
      <c r="AR112" s="5">
        <v>79477</v>
      </c>
      <c r="AS112" s="5">
        <v>1413</v>
      </c>
      <c r="AT112" s="5">
        <v>30880</v>
      </c>
      <c r="AU112" s="5">
        <v>16289</v>
      </c>
      <c r="AV112" s="5">
        <v>45368</v>
      </c>
      <c r="AW112" s="5">
        <v>82800</v>
      </c>
      <c r="AX112" s="5">
        <v>72566</v>
      </c>
      <c r="AY112" s="5">
        <v>347796</v>
      </c>
      <c r="AZ112" s="5">
        <v>69876</v>
      </c>
      <c r="BA112" s="5">
        <v>87343</v>
      </c>
      <c r="BB112" s="3">
        <f t="shared" si="10"/>
        <v>0.37463744192340337</v>
      </c>
      <c r="BC112" s="3">
        <f t="shared" si="10"/>
        <v>0.44391136225485267</v>
      </c>
      <c r="BD112" s="3">
        <f t="shared" si="10"/>
        <v>0.1126136912698424</v>
      </c>
      <c r="BE112" s="3">
        <f t="shared" si="9"/>
        <v>2.0021282353924696E-3</v>
      </c>
      <c r="BF112" s="3">
        <f t="shared" si="9"/>
        <v>4.3754932702703087E-2</v>
      </c>
      <c r="BG112" s="3">
        <f t="shared" si="9"/>
        <v>2.308044361380604E-2</v>
      </c>
      <c r="BH112" s="3">
        <f t="shared" si="9"/>
        <v>6.4283477553634505E-2</v>
      </c>
      <c r="BI112" s="3">
        <f t="shared" si="9"/>
        <v>0.1173221641121702</v>
      </c>
      <c r="BJ112" s="3">
        <f t="shared" si="9"/>
        <v>0.10282125798265389</v>
      </c>
      <c r="BK112" s="3">
        <f t="shared" si="9"/>
        <v>0.49280409890768528</v>
      </c>
      <c r="BL112" s="3">
        <f t="shared" si="9"/>
        <v>9.9009704583357533E-2</v>
      </c>
      <c r="BM112" s="3">
        <f t="shared" si="9"/>
        <v>0.12375929686049857</v>
      </c>
    </row>
    <row r="113" spans="1:65" x14ac:dyDescent="0.2">
      <c r="A113" s="1">
        <v>3</v>
      </c>
      <c r="B113" s="2" t="s">
        <v>17</v>
      </c>
      <c r="C113" s="1">
        <v>5</v>
      </c>
      <c r="D113" s="2" t="s">
        <v>46</v>
      </c>
      <c r="E113" s="8" t="s">
        <v>53</v>
      </c>
      <c r="F113" s="7" t="s">
        <v>54</v>
      </c>
      <c r="G113" s="7" t="s">
        <v>55</v>
      </c>
      <c r="H113" s="2">
        <v>2019</v>
      </c>
      <c r="I113" s="2">
        <v>250.97</v>
      </c>
      <c r="J113" s="3">
        <v>0.38</v>
      </c>
      <c r="K113" s="3">
        <v>0.10702649824709</v>
      </c>
      <c r="L113" s="4">
        <v>12.871898393211136</v>
      </c>
      <c r="M113" s="4">
        <v>303</v>
      </c>
      <c r="N113" s="3">
        <v>0.17046413502109706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8.56</v>
      </c>
      <c r="U113" s="2">
        <v>8.56</v>
      </c>
      <c r="V113" s="2">
        <f t="shared" si="5"/>
        <v>1</v>
      </c>
      <c r="W113" s="2">
        <v>1</v>
      </c>
      <c r="X113" s="5">
        <v>8827000</v>
      </c>
      <c r="Y113" s="5">
        <v>551000</v>
      </c>
      <c r="Z113" s="6">
        <v>6.2E-2</v>
      </c>
      <c r="AA113" s="5">
        <v>667000</v>
      </c>
      <c r="AB113" s="6">
        <v>7.5999999999999998E-2</v>
      </c>
      <c r="AC113" s="10">
        <v>0.59126938541068352</v>
      </c>
      <c r="AD113" s="10">
        <v>0.57271682940838597</v>
      </c>
      <c r="AE113" s="10">
        <v>3.1377501457159514E-2</v>
      </c>
      <c r="AF113" s="10">
        <v>0.81548889167817251</v>
      </c>
      <c r="AG113" s="10">
        <v>0.79477846115225304</v>
      </c>
      <c r="AH113" s="10">
        <v>2.5704171155918117E-2</v>
      </c>
      <c r="AI113" s="7">
        <v>59198</v>
      </c>
      <c r="AJ113" s="2">
        <v>101</v>
      </c>
      <c r="AK113" s="7">
        <f t="shared" si="6"/>
        <v>58611.881188118808</v>
      </c>
      <c r="AL113" s="3">
        <v>8.7863729999999987E-2</v>
      </c>
      <c r="AM113" s="3">
        <v>0.115</v>
      </c>
      <c r="AN113" s="3">
        <v>0.154</v>
      </c>
      <c r="AO113" s="5">
        <v>21477737</v>
      </c>
      <c r="AP113" s="5">
        <v>11436685</v>
      </c>
      <c r="AQ113" s="5">
        <v>3335263</v>
      </c>
      <c r="AR113" s="5">
        <v>5663860</v>
      </c>
      <c r="AS113" s="5">
        <v>54015</v>
      </c>
      <c r="AT113" s="5">
        <v>623917</v>
      </c>
      <c r="AU113" s="5">
        <v>363997</v>
      </c>
      <c r="AV113" s="5">
        <v>1139742</v>
      </c>
      <c r="AW113" s="5">
        <v>3090187</v>
      </c>
      <c r="AX113" s="5">
        <v>1742768</v>
      </c>
      <c r="AY113" s="5">
        <v>8109348</v>
      </c>
      <c r="AZ113" s="5">
        <v>2898355</v>
      </c>
      <c r="BA113" s="5">
        <v>4497337</v>
      </c>
      <c r="BB113" s="3">
        <f t="shared" si="10"/>
        <v>0.53249022464517559</v>
      </c>
      <c r="BC113" s="3">
        <f t="shared" si="10"/>
        <v>0.15528931190469461</v>
      </c>
      <c r="BD113" s="3">
        <f t="shared" si="10"/>
        <v>0.26370841583542998</v>
      </c>
      <c r="BE113" s="3">
        <f t="shared" si="9"/>
        <v>2.5149297619204481E-3</v>
      </c>
      <c r="BF113" s="3">
        <f t="shared" si="9"/>
        <v>2.9049475743184675E-2</v>
      </c>
      <c r="BG113" s="3">
        <f t="shared" si="9"/>
        <v>1.6947642109594693E-2</v>
      </c>
      <c r="BH113" s="3">
        <f t="shared" si="9"/>
        <v>5.3066205252443495E-2</v>
      </c>
      <c r="BI113" s="3">
        <f t="shared" si="9"/>
        <v>0.14387861253725195</v>
      </c>
      <c r="BJ113" s="3">
        <f t="shared" si="9"/>
        <v>8.1142999376517186E-2</v>
      </c>
      <c r="BK113" s="3">
        <f t="shared" si="9"/>
        <v>0.37756994603295496</v>
      </c>
      <c r="BL113" s="3">
        <f t="shared" si="9"/>
        <v>0.13494694529502807</v>
      </c>
      <c r="BM113" s="3">
        <f t="shared" si="9"/>
        <v>0.20939529150580435</v>
      </c>
    </row>
    <row r="114" spans="1:65" x14ac:dyDescent="0.2">
      <c r="A114" s="1">
        <v>3</v>
      </c>
      <c r="B114" s="2" t="s">
        <v>17</v>
      </c>
      <c r="C114" s="1">
        <v>5</v>
      </c>
      <c r="D114" s="2" t="s">
        <v>46</v>
      </c>
      <c r="E114" s="8" t="s">
        <v>56</v>
      </c>
      <c r="F114" s="7" t="s">
        <v>57</v>
      </c>
      <c r="G114" s="7" t="s">
        <v>58</v>
      </c>
      <c r="H114" s="2">
        <v>2019</v>
      </c>
      <c r="I114" s="2">
        <v>303.17</v>
      </c>
      <c r="J114" s="3">
        <v>0.441</v>
      </c>
      <c r="K114" s="3">
        <v>0.14233066690522</v>
      </c>
      <c r="L114" s="4">
        <v>4.7784518644221095</v>
      </c>
      <c r="M114" s="4">
        <v>280</v>
      </c>
      <c r="N114" s="3">
        <v>0.15752461322081576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5.15</v>
      </c>
      <c r="U114" s="2">
        <v>7.25</v>
      </c>
      <c r="V114" s="2">
        <f t="shared" si="5"/>
        <v>0</v>
      </c>
      <c r="W114" s="2">
        <v>1</v>
      </c>
      <c r="X114" s="5">
        <v>4422000</v>
      </c>
      <c r="Y114" s="5">
        <v>180000</v>
      </c>
      <c r="Z114" s="6">
        <v>4.1000000000000002E-2</v>
      </c>
      <c r="AA114" s="5">
        <v>223000</v>
      </c>
      <c r="AB114" s="6">
        <v>0.05</v>
      </c>
      <c r="AC114" s="10">
        <v>0.61969253294289894</v>
      </c>
      <c r="AD114" s="10">
        <v>0.59846266471449483</v>
      </c>
      <c r="AE114" s="10">
        <v>3.4258712344949795E-2</v>
      </c>
      <c r="AF114" s="10">
        <v>0.80687203791469198</v>
      </c>
      <c r="AG114" s="10">
        <v>0.78222748815165877</v>
      </c>
      <c r="AH114" s="10">
        <v>3.0543318649045522E-2</v>
      </c>
      <c r="AI114" s="7">
        <v>61950</v>
      </c>
      <c r="AJ114" s="2">
        <v>93.2</v>
      </c>
      <c r="AK114" s="7">
        <f t="shared" si="6"/>
        <v>66469.957081545057</v>
      </c>
      <c r="AL114" s="3">
        <v>0.11510350000000001</v>
      </c>
      <c r="AM114" s="3">
        <v>0.121</v>
      </c>
      <c r="AN114" s="3">
        <v>0.13300000000000001</v>
      </c>
      <c r="AO114" s="5">
        <v>10617423</v>
      </c>
      <c r="AP114" s="5">
        <v>5523358</v>
      </c>
      <c r="AQ114" s="5">
        <v>3359449</v>
      </c>
      <c r="AR114" s="5">
        <v>1048724</v>
      </c>
      <c r="AS114" s="5">
        <v>24384</v>
      </c>
      <c r="AT114" s="5">
        <v>460788</v>
      </c>
      <c r="AU114" s="5">
        <v>200720</v>
      </c>
      <c r="AV114" s="5">
        <v>656566</v>
      </c>
      <c r="AW114" s="5">
        <v>1847315</v>
      </c>
      <c r="AX114" s="5">
        <v>1015188</v>
      </c>
      <c r="AY114" s="5">
        <v>4273867</v>
      </c>
      <c r="AZ114" s="5">
        <v>1307533</v>
      </c>
      <c r="BA114" s="5">
        <v>1516954</v>
      </c>
      <c r="BB114" s="3">
        <f t="shared" si="10"/>
        <v>0.52021644046771043</v>
      </c>
      <c r="BC114" s="3">
        <f t="shared" si="10"/>
        <v>0.3164090759123</v>
      </c>
      <c r="BD114" s="3">
        <f t="shared" si="10"/>
        <v>9.8773873848673074E-2</v>
      </c>
      <c r="BE114" s="3">
        <f t="shared" si="9"/>
        <v>2.2966024806584423E-3</v>
      </c>
      <c r="BF114" s="3">
        <f t="shared" si="9"/>
        <v>4.339923162145843E-2</v>
      </c>
      <c r="BG114" s="3">
        <f t="shared" si="9"/>
        <v>1.890477566919958E-2</v>
      </c>
      <c r="BH114" s="3">
        <f t="shared" si="9"/>
        <v>6.1838545944717473E-2</v>
      </c>
      <c r="BI114" s="3">
        <f t="shared" si="9"/>
        <v>0.17398901786243234</v>
      </c>
      <c r="BJ114" s="3">
        <f t="shared" si="9"/>
        <v>9.5615291959263563E-2</v>
      </c>
      <c r="BK114" s="3">
        <f t="shared" si="9"/>
        <v>0.4025333642636259</v>
      </c>
      <c r="BL114" s="3">
        <f t="shared" si="9"/>
        <v>0.12314975112134084</v>
      </c>
      <c r="BM114" s="3">
        <f t="shared" si="9"/>
        <v>0.14287402884861986</v>
      </c>
    </row>
    <row r="115" spans="1:65" x14ac:dyDescent="0.2">
      <c r="A115" s="1">
        <v>4</v>
      </c>
      <c r="B115" s="2" t="s">
        <v>22</v>
      </c>
      <c r="C115" s="1">
        <v>9</v>
      </c>
      <c r="D115" s="2" t="s">
        <v>23</v>
      </c>
      <c r="E115" s="8" t="s">
        <v>59</v>
      </c>
      <c r="F115" s="7" t="s">
        <v>60</v>
      </c>
      <c r="G115" s="7" t="s">
        <v>61</v>
      </c>
      <c r="H115" s="2">
        <v>2019</v>
      </c>
      <c r="I115" s="2">
        <v>528.79999999999995</v>
      </c>
      <c r="J115" s="3">
        <v>0.54400000000000004</v>
      </c>
      <c r="K115" s="3">
        <v>0.41093100974468</v>
      </c>
      <c r="L115" s="4">
        <v>35.164908354646215</v>
      </c>
      <c r="M115" s="4">
        <v>610</v>
      </c>
      <c r="N115" s="3">
        <v>0.2982885085574572</v>
      </c>
      <c r="O115" s="2">
        <v>0.2</v>
      </c>
      <c r="P115" s="2">
        <v>0</v>
      </c>
      <c r="Q115" s="2">
        <v>0</v>
      </c>
      <c r="R115" s="2">
        <v>1</v>
      </c>
      <c r="S115" s="2">
        <v>0</v>
      </c>
      <c r="T115" s="2">
        <v>10.1</v>
      </c>
      <c r="U115" s="2">
        <v>10.1</v>
      </c>
      <c r="V115" s="2">
        <f t="shared" si="5"/>
        <v>1</v>
      </c>
      <c r="W115" s="2">
        <v>0</v>
      </c>
      <c r="X115" s="5">
        <v>574000</v>
      </c>
      <c r="Y115" s="5">
        <v>135000</v>
      </c>
      <c r="Z115" s="6">
        <v>0.23499999999999999</v>
      </c>
      <c r="AA115" s="5">
        <v>147000</v>
      </c>
      <c r="AB115" s="6">
        <v>0.255</v>
      </c>
      <c r="AC115" s="10">
        <v>0.60586617781851515</v>
      </c>
      <c r="AD115" s="10">
        <v>0.58936755270394137</v>
      </c>
      <c r="AE115" s="10">
        <v>2.8744326777609682E-2</v>
      </c>
      <c r="AF115" s="10">
        <v>0.81225296442687744</v>
      </c>
      <c r="AG115" s="10">
        <v>0.79249011857707508</v>
      </c>
      <c r="AH115" s="10">
        <v>2.4330900243309004E-2</v>
      </c>
      <c r="AI115" s="7">
        <v>83734</v>
      </c>
      <c r="AJ115" s="2">
        <v>119.3</v>
      </c>
      <c r="AK115" s="7">
        <f t="shared" si="6"/>
        <v>70187.761944677288</v>
      </c>
      <c r="AL115" s="3">
        <v>0.106035</v>
      </c>
      <c r="AM115" s="3">
        <v>8.4000000000000005E-2</v>
      </c>
      <c r="AN115" s="3">
        <v>0.13400000000000001</v>
      </c>
      <c r="AO115" s="5">
        <v>1415872</v>
      </c>
      <c r="AP115" s="5">
        <v>306622</v>
      </c>
      <c r="AQ115" s="5">
        <v>27780</v>
      </c>
      <c r="AR115" s="5">
        <v>150864</v>
      </c>
      <c r="AS115" s="5">
        <v>3017</v>
      </c>
      <c r="AT115" s="5">
        <v>649278</v>
      </c>
      <c r="AU115" s="5">
        <v>278311</v>
      </c>
      <c r="AV115" s="5">
        <v>85219</v>
      </c>
      <c r="AW115" s="5">
        <v>214649</v>
      </c>
      <c r="AX115" s="5">
        <v>118874</v>
      </c>
      <c r="AY115" s="5">
        <v>549545</v>
      </c>
      <c r="AZ115" s="5">
        <v>179137</v>
      </c>
      <c r="BA115" s="5">
        <v>268448</v>
      </c>
      <c r="BB115" s="3">
        <f t="shared" si="10"/>
        <v>0.21656053654567645</v>
      </c>
      <c r="BC115" s="3">
        <f t="shared" si="10"/>
        <v>1.9620417664873661E-2</v>
      </c>
      <c r="BD115" s="3">
        <f t="shared" si="10"/>
        <v>0.10655200470098992</v>
      </c>
      <c r="BE115" s="3">
        <f t="shared" si="9"/>
        <v>2.1308423360303758E-3</v>
      </c>
      <c r="BF115" s="3">
        <f t="shared" si="9"/>
        <v>0.45857111377299642</v>
      </c>
      <c r="BG115" s="3">
        <f t="shared" si="9"/>
        <v>0.19656508497943317</v>
      </c>
      <c r="BH115" s="3">
        <f t="shared" si="9"/>
        <v>6.018835035935452E-2</v>
      </c>
      <c r="BI115" s="3">
        <f t="shared" si="9"/>
        <v>0.15160198097003119</v>
      </c>
      <c r="BJ115" s="3">
        <f t="shared" si="9"/>
        <v>8.3958154409438143E-2</v>
      </c>
      <c r="BK115" s="3">
        <f t="shared" si="9"/>
        <v>0.38813183677620577</v>
      </c>
      <c r="BL115" s="3">
        <f t="shared" si="9"/>
        <v>0.12652061768295439</v>
      </c>
      <c r="BM115" s="3">
        <f t="shared" si="9"/>
        <v>0.189599059802016</v>
      </c>
    </row>
    <row r="116" spans="1:65" x14ac:dyDescent="0.2">
      <c r="A116" s="1">
        <v>4</v>
      </c>
      <c r="B116" s="2" t="s">
        <v>22</v>
      </c>
      <c r="C116" s="1">
        <v>8</v>
      </c>
      <c r="D116" s="2" t="s">
        <v>27</v>
      </c>
      <c r="E116" s="8" t="s">
        <v>62</v>
      </c>
      <c r="F116" s="7" t="s">
        <v>63</v>
      </c>
      <c r="G116" s="7" t="s">
        <v>64</v>
      </c>
      <c r="H116" s="2">
        <v>2019</v>
      </c>
      <c r="I116" s="2">
        <v>339.29</v>
      </c>
      <c r="J116" s="3">
        <v>0.49299999999999999</v>
      </c>
      <c r="K116" s="3">
        <v>0.25748720654932</v>
      </c>
      <c r="L116" s="4">
        <v>8.8795779670260515</v>
      </c>
      <c r="M116" s="4">
        <v>309</v>
      </c>
      <c r="N116" s="3">
        <v>0.17383966244725738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7.25</v>
      </c>
      <c r="U116" s="2">
        <v>7.25</v>
      </c>
      <c r="V116" s="2">
        <f t="shared" si="5"/>
        <v>0</v>
      </c>
      <c r="W116" s="2">
        <v>1</v>
      </c>
      <c r="X116" s="5">
        <v>764000</v>
      </c>
      <c r="Y116" s="5">
        <v>37000</v>
      </c>
      <c r="Z116" s="6">
        <v>4.9000000000000002E-2</v>
      </c>
      <c r="AA116" s="5">
        <v>46000</v>
      </c>
      <c r="AB116" s="6">
        <v>0.06</v>
      </c>
      <c r="AC116" s="10">
        <v>0.64473684210526316</v>
      </c>
      <c r="AD116" s="10">
        <v>0.6257309941520468</v>
      </c>
      <c r="AE116" s="10">
        <v>2.9478458049886622E-2</v>
      </c>
      <c r="AF116" s="10">
        <v>0.82680722891566261</v>
      </c>
      <c r="AG116" s="10">
        <v>0.80722891566265065</v>
      </c>
      <c r="AH116" s="10">
        <v>2.5500910746812388E-2</v>
      </c>
      <c r="AI116" s="7">
        <v>60830</v>
      </c>
      <c r="AJ116" s="2">
        <v>92.2</v>
      </c>
      <c r="AK116" s="7">
        <f t="shared" si="6"/>
        <v>65976.138828633397</v>
      </c>
      <c r="AL116" s="3">
        <v>9.820661E-2</v>
      </c>
      <c r="AM116" s="3">
        <v>7.0999999999999994E-2</v>
      </c>
      <c r="AN116" s="3">
        <v>8.4000000000000005E-2</v>
      </c>
      <c r="AO116" s="5">
        <v>1787065</v>
      </c>
      <c r="AP116" s="5">
        <v>1458277</v>
      </c>
      <c r="AQ116" s="5">
        <v>13584</v>
      </c>
      <c r="AR116" s="5">
        <v>229490</v>
      </c>
      <c r="AS116" s="5">
        <v>19738</v>
      </c>
      <c r="AT116" s="5">
        <v>28952</v>
      </c>
      <c r="AU116" s="5">
        <v>37024</v>
      </c>
      <c r="AV116" s="5">
        <v>116200</v>
      </c>
      <c r="AW116" s="5">
        <v>332001</v>
      </c>
      <c r="AX116" s="5">
        <v>164406</v>
      </c>
      <c r="AY116" s="5">
        <v>665428</v>
      </c>
      <c r="AZ116" s="5">
        <v>218360</v>
      </c>
      <c r="BA116" s="5">
        <v>290670</v>
      </c>
      <c r="BB116" s="3">
        <f t="shared" si="10"/>
        <v>0.81601788407248754</v>
      </c>
      <c r="BC116" s="3">
        <f t="shared" si="10"/>
        <v>7.6012903839535774E-3</v>
      </c>
      <c r="BD116" s="3">
        <f t="shared" si="10"/>
        <v>0.12841726518061738</v>
      </c>
      <c r="BE116" s="3">
        <f t="shared" si="9"/>
        <v>1.1044925618262346E-2</v>
      </c>
      <c r="BF116" s="3">
        <f t="shared" si="9"/>
        <v>1.6200865665210836E-2</v>
      </c>
      <c r="BG116" s="3">
        <f t="shared" si="9"/>
        <v>2.071776907946829E-2</v>
      </c>
      <c r="BH116" s="3">
        <f t="shared" si="9"/>
        <v>6.5022816741416786E-2</v>
      </c>
      <c r="BI116" s="3">
        <f t="shared" si="9"/>
        <v>0.18578003598078413</v>
      </c>
      <c r="BJ116" s="3">
        <f t="shared" si="9"/>
        <v>9.1997772884590101E-2</v>
      </c>
      <c r="BK116" s="3">
        <f t="shared" si="9"/>
        <v>0.37235802838732784</v>
      </c>
      <c r="BL116" s="3">
        <f t="shared" si="9"/>
        <v>0.12218917610719252</v>
      </c>
      <c r="BM116" s="3">
        <f t="shared" si="9"/>
        <v>0.16265216989868864</v>
      </c>
    </row>
    <row r="117" spans="1:65" x14ac:dyDescent="0.2">
      <c r="A117" s="1">
        <v>2</v>
      </c>
      <c r="B117" s="2" t="s">
        <v>65</v>
      </c>
      <c r="C117" s="1">
        <v>3</v>
      </c>
      <c r="D117" s="2" t="s">
        <v>66</v>
      </c>
      <c r="E117" s="8" t="s">
        <v>67</v>
      </c>
      <c r="F117" s="7" t="s">
        <v>68</v>
      </c>
      <c r="G117" s="7" t="s">
        <v>69</v>
      </c>
      <c r="H117" s="2">
        <v>2019</v>
      </c>
      <c r="I117" s="2">
        <v>398.69</v>
      </c>
      <c r="J117" s="3">
        <v>0.38200000000000001</v>
      </c>
      <c r="K117" s="3">
        <v>0.36790506493540998</v>
      </c>
      <c r="L117" s="4">
        <v>14.457228348115015</v>
      </c>
      <c r="M117" s="4">
        <v>520</v>
      </c>
      <c r="N117" s="3">
        <v>0.29254571026722925</v>
      </c>
      <c r="O117" s="2">
        <v>0.18</v>
      </c>
      <c r="P117" s="2">
        <v>0</v>
      </c>
      <c r="Q117" s="2">
        <v>0</v>
      </c>
      <c r="R117" s="2">
        <v>1</v>
      </c>
      <c r="S117" s="2">
        <v>1</v>
      </c>
      <c r="T117" s="2">
        <v>9.25</v>
      </c>
      <c r="U117" s="2">
        <v>9.25</v>
      </c>
      <c r="V117" s="2">
        <f t="shared" ref="V117:V154" si="11">IF(U117&gt;7.25,1,0)</f>
        <v>1</v>
      </c>
      <c r="W117" s="2">
        <v>0</v>
      </c>
      <c r="X117" s="5">
        <v>5658000</v>
      </c>
      <c r="Y117" s="5">
        <v>771000</v>
      </c>
      <c r="Z117" s="6">
        <v>0.13600000000000001</v>
      </c>
      <c r="AA117" s="5">
        <v>832000</v>
      </c>
      <c r="AB117" s="6">
        <v>0.14699999999999999</v>
      </c>
      <c r="AC117" s="10">
        <v>0.64513548645135488</v>
      </c>
      <c r="AD117" s="10">
        <v>0.61963803619638036</v>
      </c>
      <c r="AE117" s="10">
        <v>3.9522628642281461E-2</v>
      </c>
      <c r="AF117" s="10">
        <v>0.83564154786150713</v>
      </c>
      <c r="AG117" s="10">
        <v>0.80916496945010186</v>
      </c>
      <c r="AH117" s="10">
        <v>3.2171581769436998E-2</v>
      </c>
      <c r="AI117" s="7">
        <v>69212</v>
      </c>
      <c r="AJ117" s="2">
        <v>97.4</v>
      </c>
      <c r="AK117" s="7">
        <f t="shared" ref="AK117:AK154" si="12">+AI117*100/$AJ117</f>
        <v>71059.548254620124</v>
      </c>
      <c r="AL117" s="3">
        <v>9.7779699999999997E-2</v>
      </c>
      <c r="AM117" s="3">
        <v>9.3000000000000013E-2</v>
      </c>
      <c r="AN117" s="3">
        <v>0.114</v>
      </c>
      <c r="AO117" s="5">
        <v>12671821</v>
      </c>
      <c r="AP117" s="5">
        <v>7702651</v>
      </c>
      <c r="AQ117" s="5">
        <v>1783443</v>
      </c>
      <c r="AR117" s="5">
        <v>2219882</v>
      </c>
      <c r="AS117" s="5">
        <v>19319</v>
      </c>
      <c r="AT117" s="5">
        <v>735241</v>
      </c>
      <c r="AU117" s="5">
        <v>211285</v>
      </c>
      <c r="AV117" s="5">
        <v>746934</v>
      </c>
      <c r="AW117" s="5">
        <v>2070941</v>
      </c>
      <c r="AX117" s="5">
        <v>1157411</v>
      </c>
      <c r="AY117" s="5">
        <v>4995020</v>
      </c>
      <c r="AZ117" s="5">
        <v>1658283</v>
      </c>
      <c r="BA117" s="5">
        <v>2043232</v>
      </c>
      <c r="BB117" s="3">
        <f t="shared" si="10"/>
        <v>0.6078566766370832</v>
      </c>
      <c r="BC117" s="3">
        <f t="shared" si="10"/>
        <v>0.14074086115957604</v>
      </c>
      <c r="BD117" s="3">
        <f t="shared" si="10"/>
        <v>0.17518255663491458</v>
      </c>
      <c r="BE117" s="3">
        <f t="shared" si="9"/>
        <v>1.524563833406422E-3</v>
      </c>
      <c r="BF117" s="3">
        <f t="shared" si="9"/>
        <v>5.8021731841066883E-2</v>
      </c>
      <c r="BG117" s="3">
        <f t="shared" si="9"/>
        <v>1.667360989395289E-2</v>
      </c>
      <c r="BH117" s="3">
        <f t="shared" si="9"/>
        <v>5.8944487931134756E-2</v>
      </c>
      <c r="BI117" s="3">
        <f t="shared" si="9"/>
        <v>0.16342883946987571</v>
      </c>
      <c r="BJ117" s="3">
        <f t="shared" si="9"/>
        <v>9.133738552651588E-2</v>
      </c>
      <c r="BK117" s="3">
        <f t="shared" si="9"/>
        <v>0.39418328273418635</v>
      </c>
      <c r="BL117" s="3">
        <f t="shared" si="9"/>
        <v>0.13086382770084901</v>
      </c>
      <c r="BM117" s="3">
        <f t="shared" si="9"/>
        <v>0.16124217663743828</v>
      </c>
    </row>
    <row r="118" spans="1:65" x14ac:dyDescent="0.2">
      <c r="A118" s="1">
        <v>2</v>
      </c>
      <c r="B118" s="2" t="s">
        <v>65</v>
      </c>
      <c r="C118" s="1">
        <v>3</v>
      </c>
      <c r="D118" s="2" t="s">
        <v>66</v>
      </c>
      <c r="E118" s="8" t="s">
        <v>70</v>
      </c>
      <c r="F118" s="7" t="s">
        <v>71</v>
      </c>
      <c r="G118" s="7" t="s">
        <v>72</v>
      </c>
      <c r="H118" s="2">
        <v>2019</v>
      </c>
      <c r="I118" s="2">
        <v>297.29000000000002</v>
      </c>
      <c r="J118" s="3">
        <v>0.36699999999999999</v>
      </c>
      <c r="K118" s="3">
        <v>0.18194505810857001</v>
      </c>
      <c r="L118" s="4">
        <v>4.8579809243139804</v>
      </c>
      <c r="M118" s="4">
        <v>288</v>
      </c>
      <c r="N118" s="3">
        <v>0.16202531645569621</v>
      </c>
      <c r="O118" s="2">
        <v>0.09</v>
      </c>
      <c r="P118" s="2">
        <v>0</v>
      </c>
      <c r="Q118" s="2">
        <v>0</v>
      </c>
      <c r="R118" s="2">
        <v>1</v>
      </c>
      <c r="S118" s="2">
        <v>1</v>
      </c>
      <c r="T118" s="2">
        <v>7.25</v>
      </c>
      <c r="U118" s="2">
        <v>7.25</v>
      </c>
      <c r="V118" s="2">
        <f t="shared" si="11"/>
        <v>0</v>
      </c>
      <c r="W118" s="2">
        <v>1</v>
      </c>
      <c r="X118" s="5">
        <v>3007000</v>
      </c>
      <c r="Y118" s="5">
        <v>249000</v>
      </c>
      <c r="Z118" s="6">
        <v>8.3000000000000004E-2</v>
      </c>
      <c r="AA118" s="5">
        <v>296000</v>
      </c>
      <c r="AB118" s="6">
        <v>9.8000000000000004E-2</v>
      </c>
      <c r="AC118" s="10">
        <v>0.64582539077392298</v>
      </c>
      <c r="AD118" s="10">
        <v>0.62371330537552416</v>
      </c>
      <c r="AE118" s="10">
        <v>3.4238488783943331E-2</v>
      </c>
      <c r="AF118" s="10">
        <v>0.82745098039215681</v>
      </c>
      <c r="AG118" s="10">
        <v>0.80352941176470594</v>
      </c>
      <c r="AH118" s="10">
        <v>2.8909952606635071E-2</v>
      </c>
      <c r="AI118" s="7">
        <v>57617</v>
      </c>
      <c r="AJ118" s="2">
        <v>88.7</v>
      </c>
      <c r="AK118" s="7">
        <f t="shared" si="12"/>
        <v>64957.15896279594</v>
      </c>
      <c r="AL118" s="3">
        <v>0.11178179999999999</v>
      </c>
      <c r="AM118" s="3">
        <v>0.10099999999999999</v>
      </c>
      <c r="AN118" s="3">
        <v>0.10300000000000001</v>
      </c>
      <c r="AO118" s="5">
        <v>6732219</v>
      </c>
      <c r="AP118" s="5">
        <v>5278982</v>
      </c>
      <c r="AQ118" s="5">
        <v>645375</v>
      </c>
      <c r="AR118" s="5">
        <v>489353</v>
      </c>
      <c r="AS118" s="5">
        <v>15688</v>
      </c>
      <c r="AT118" s="5">
        <v>173780</v>
      </c>
      <c r="AU118" s="5">
        <v>129041</v>
      </c>
      <c r="AV118" s="5">
        <v>418340</v>
      </c>
      <c r="AW118" s="5">
        <v>1149634</v>
      </c>
      <c r="AX118" s="5">
        <v>659745</v>
      </c>
      <c r="AY118" s="5">
        <v>2543675</v>
      </c>
      <c r="AZ118" s="5">
        <v>875082</v>
      </c>
      <c r="BA118" s="5">
        <v>1085743</v>
      </c>
      <c r="BB118" s="3">
        <f t="shared" si="10"/>
        <v>0.78413699851416008</v>
      </c>
      <c r="BC118" s="3">
        <f t="shared" si="10"/>
        <v>9.5863637234617591E-2</v>
      </c>
      <c r="BD118" s="3">
        <f t="shared" si="10"/>
        <v>7.2688217658991777E-2</v>
      </c>
      <c r="BE118" s="3">
        <f t="shared" si="9"/>
        <v>2.3302866410020232E-3</v>
      </c>
      <c r="BF118" s="3">
        <f t="shared" si="9"/>
        <v>2.5813182845061934E-2</v>
      </c>
      <c r="BG118" s="3">
        <f t="shared" si="9"/>
        <v>1.9167677106166629E-2</v>
      </c>
      <c r="BH118" s="3">
        <f t="shared" si="9"/>
        <v>6.2139986830493779E-2</v>
      </c>
      <c r="BI118" s="3">
        <f t="shared" si="9"/>
        <v>0.17076598369720294</v>
      </c>
      <c r="BJ118" s="3">
        <f t="shared" si="9"/>
        <v>9.799814890157317E-2</v>
      </c>
      <c r="BK118" s="3">
        <f t="shared" si="9"/>
        <v>0.37783604484643174</v>
      </c>
      <c r="BL118" s="3">
        <f t="shared" si="9"/>
        <v>0.12998418500645922</v>
      </c>
      <c r="BM118" s="3">
        <f t="shared" si="9"/>
        <v>0.16127565071783909</v>
      </c>
    </row>
    <row r="119" spans="1:65" x14ac:dyDescent="0.2">
      <c r="A119" s="1">
        <v>2</v>
      </c>
      <c r="B119" s="2" t="s">
        <v>65</v>
      </c>
      <c r="C119" s="1">
        <v>4</v>
      </c>
      <c r="D119" s="2" t="s">
        <v>73</v>
      </c>
      <c r="E119" s="8" t="s">
        <v>74</v>
      </c>
      <c r="F119" s="7" t="s">
        <v>75</v>
      </c>
      <c r="G119" s="7" t="s">
        <v>76</v>
      </c>
      <c r="H119" s="2">
        <v>2019</v>
      </c>
      <c r="I119" s="2">
        <v>410.17</v>
      </c>
      <c r="J119" s="3">
        <v>0.52500000000000002</v>
      </c>
      <c r="K119" s="3">
        <v>0.40532067315119003</v>
      </c>
      <c r="L119" s="4">
        <v>19.364131971256292</v>
      </c>
      <c r="M119" s="4">
        <v>426</v>
      </c>
      <c r="N119" s="3">
        <v>0.23966244725738398</v>
      </c>
      <c r="O119" s="2">
        <v>0.15</v>
      </c>
      <c r="P119" s="2">
        <v>0</v>
      </c>
      <c r="Q119" s="2">
        <v>0</v>
      </c>
      <c r="R119" s="2">
        <v>1</v>
      </c>
      <c r="S119" s="2">
        <v>1</v>
      </c>
      <c r="T119" s="2">
        <v>7.25</v>
      </c>
      <c r="U119" s="2">
        <v>7.25</v>
      </c>
      <c r="V119" s="2">
        <f t="shared" si="11"/>
        <v>0</v>
      </c>
      <c r="W119" s="2">
        <v>1</v>
      </c>
      <c r="X119" s="5">
        <v>1543000</v>
      </c>
      <c r="Y119" s="5">
        <v>97000</v>
      </c>
      <c r="Z119" s="6">
        <v>6.3E-2</v>
      </c>
      <c r="AA119" s="5">
        <v>122000</v>
      </c>
      <c r="AB119" s="6">
        <v>7.9000000000000001E-2</v>
      </c>
      <c r="AC119" s="10">
        <v>0.70988654781199356</v>
      </c>
      <c r="AD119" s="10">
        <v>0.69003241491085898</v>
      </c>
      <c r="AE119" s="10">
        <v>2.7968036529680364E-2</v>
      </c>
      <c r="AF119" s="10">
        <v>0.88926746166950599</v>
      </c>
      <c r="AG119" s="10">
        <v>0.86456558773424186</v>
      </c>
      <c r="AH119" s="10">
        <v>2.7777777777777776E-2</v>
      </c>
      <c r="AI119" s="7">
        <v>61807</v>
      </c>
      <c r="AJ119" s="2">
        <v>89</v>
      </c>
      <c r="AK119" s="7">
        <f t="shared" si="12"/>
        <v>69446.067415730344</v>
      </c>
      <c r="AL119" s="3">
        <v>9.0320669999999992E-2</v>
      </c>
      <c r="AM119" s="3">
        <v>9.5000000000000001E-2</v>
      </c>
      <c r="AN119" s="3">
        <v>6.7000000000000004E-2</v>
      </c>
      <c r="AO119" s="5">
        <v>3155070</v>
      </c>
      <c r="AP119" s="5">
        <v>2682696</v>
      </c>
      <c r="AQ119" s="5">
        <v>122388</v>
      </c>
      <c r="AR119" s="5">
        <v>198550</v>
      </c>
      <c r="AS119" s="5">
        <v>9673</v>
      </c>
      <c r="AT119" s="5">
        <v>86719</v>
      </c>
      <c r="AU119" s="5">
        <v>55044</v>
      </c>
      <c r="AV119" s="5">
        <v>195636</v>
      </c>
      <c r="AW119" s="5">
        <v>531205</v>
      </c>
      <c r="AX119" s="5">
        <v>313705</v>
      </c>
      <c r="AY119" s="5">
        <v>1145874</v>
      </c>
      <c r="AZ119" s="5">
        <v>415696</v>
      </c>
      <c r="BA119" s="5">
        <v>552954</v>
      </c>
      <c r="BB119" s="3">
        <f t="shared" si="10"/>
        <v>0.85028097633333022</v>
      </c>
      <c r="BC119" s="3">
        <f t="shared" si="10"/>
        <v>3.8790898458671279E-2</v>
      </c>
      <c r="BD119" s="3">
        <f t="shared" si="10"/>
        <v>6.2930457961313066E-2</v>
      </c>
      <c r="BE119" s="3">
        <f t="shared" si="9"/>
        <v>3.0658590776115901E-3</v>
      </c>
      <c r="BF119" s="3">
        <f t="shared" si="9"/>
        <v>2.7485602538137029E-2</v>
      </c>
      <c r="BG119" s="3">
        <f t="shared" si="9"/>
        <v>1.7446205630936872E-2</v>
      </c>
      <c r="BH119" s="3">
        <f t="shared" si="9"/>
        <v>6.2006865140868506E-2</v>
      </c>
      <c r="BI119" s="3">
        <f t="shared" si="9"/>
        <v>0.16836551962397031</v>
      </c>
      <c r="BJ119" s="3">
        <f t="shared" si="9"/>
        <v>9.9428855778160227E-2</v>
      </c>
      <c r="BK119" s="3">
        <f t="shared" si="9"/>
        <v>0.36318496895473001</v>
      </c>
      <c r="BL119" s="3">
        <f t="shared" si="9"/>
        <v>0.13175492144389822</v>
      </c>
      <c r="BM119" s="3">
        <f t="shared" si="9"/>
        <v>0.17525886905837271</v>
      </c>
    </row>
    <row r="120" spans="1:65" x14ac:dyDescent="0.2">
      <c r="A120" s="1">
        <v>2</v>
      </c>
      <c r="B120" s="2" t="s">
        <v>65</v>
      </c>
      <c r="C120" s="1">
        <v>4</v>
      </c>
      <c r="D120" s="2" t="s">
        <v>73</v>
      </c>
      <c r="E120" s="8" t="s">
        <v>77</v>
      </c>
      <c r="F120" s="7" t="s">
        <v>78</v>
      </c>
      <c r="G120" s="7" t="s">
        <v>79</v>
      </c>
      <c r="H120" s="2">
        <v>2019</v>
      </c>
      <c r="I120" s="2">
        <v>385.81</v>
      </c>
      <c r="J120" s="3">
        <v>0.50600000000000001</v>
      </c>
      <c r="K120" s="3">
        <v>0.18766171326357001</v>
      </c>
      <c r="L120" s="4">
        <v>10.307843759631616</v>
      </c>
      <c r="M120" s="4">
        <v>429</v>
      </c>
      <c r="N120" s="3">
        <v>0.24135021097046414</v>
      </c>
      <c r="O120" s="2">
        <v>0.17</v>
      </c>
      <c r="P120" s="2">
        <v>0</v>
      </c>
      <c r="Q120" s="2">
        <v>0</v>
      </c>
      <c r="R120" s="2">
        <v>1</v>
      </c>
      <c r="S120" s="2">
        <v>1</v>
      </c>
      <c r="T120" s="2">
        <v>7.25</v>
      </c>
      <c r="U120" s="2">
        <v>7.25</v>
      </c>
      <c r="V120" s="2">
        <f t="shared" si="11"/>
        <v>0</v>
      </c>
      <c r="W120" s="2">
        <v>1</v>
      </c>
      <c r="X120" s="5">
        <v>1280000</v>
      </c>
      <c r="Y120" s="5">
        <v>112000</v>
      </c>
      <c r="Z120" s="6">
        <v>8.6999999999999994E-2</v>
      </c>
      <c r="AA120" s="5">
        <v>130000</v>
      </c>
      <c r="AB120" s="6">
        <v>0.10100000000000001</v>
      </c>
      <c r="AC120" s="10">
        <v>0.66487213997308214</v>
      </c>
      <c r="AD120" s="10">
        <v>0.64423508299685961</v>
      </c>
      <c r="AE120" s="10">
        <v>3.1039136302294199E-2</v>
      </c>
      <c r="AF120" s="10">
        <v>0.85809523809523813</v>
      </c>
      <c r="AG120" s="10">
        <v>0.83619047619047615</v>
      </c>
      <c r="AH120" s="10">
        <v>2.5527192008879023E-2</v>
      </c>
      <c r="AI120" s="7">
        <v>62028</v>
      </c>
      <c r="AJ120" s="2">
        <v>89.2</v>
      </c>
      <c r="AK120" s="7">
        <f t="shared" si="12"/>
        <v>69538.11659192825</v>
      </c>
      <c r="AL120" s="3">
        <v>0.13867260000000001</v>
      </c>
      <c r="AM120" s="3">
        <v>9.5000000000000001E-2</v>
      </c>
      <c r="AN120" s="3">
        <v>7.400000000000001E-2</v>
      </c>
      <c r="AO120" s="5">
        <v>2913314</v>
      </c>
      <c r="AP120" s="5">
        <v>2196863</v>
      </c>
      <c r="AQ120" s="5">
        <v>167325</v>
      </c>
      <c r="AR120" s="5">
        <v>356073</v>
      </c>
      <c r="AS120" s="5">
        <v>23271</v>
      </c>
      <c r="AT120" s="5">
        <v>93370</v>
      </c>
      <c r="AU120" s="5">
        <v>76412</v>
      </c>
      <c r="AV120" s="5">
        <v>185331</v>
      </c>
      <c r="AW120" s="5">
        <v>514919</v>
      </c>
      <c r="AX120" s="5">
        <v>294160</v>
      </c>
      <c r="AY120" s="5">
        <v>1071912</v>
      </c>
      <c r="AZ120" s="5">
        <v>371505</v>
      </c>
      <c r="BA120" s="5">
        <v>475487</v>
      </c>
      <c r="BB120" s="3">
        <f t="shared" si="10"/>
        <v>0.75407697213551306</v>
      </c>
      <c r="BC120" s="3">
        <f t="shared" si="10"/>
        <v>5.7434591671203308E-2</v>
      </c>
      <c r="BD120" s="3">
        <f t="shared" si="10"/>
        <v>0.1222226646355319</v>
      </c>
      <c r="BE120" s="3">
        <f t="shared" si="9"/>
        <v>7.9878104454240081E-3</v>
      </c>
      <c r="BF120" s="3">
        <f t="shared" si="9"/>
        <v>3.204941176955179E-2</v>
      </c>
      <c r="BG120" s="3">
        <f t="shared" si="9"/>
        <v>2.6228549342775957E-2</v>
      </c>
      <c r="BH120" s="3">
        <f t="shared" si="9"/>
        <v>6.3615181885646382E-2</v>
      </c>
      <c r="BI120" s="3">
        <f t="shared" si="9"/>
        <v>0.1767468250933473</v>
      </c>
      <c r="BJ120" s="3">
        <f t="shared" si="9"/>
        <v>0.10097092177499577</v>
      </c>
      <c r="BK120" s="3">
        <f t="shared" si="9"/>
        <v>0.36793562245607581</v>
      </c>
      <c r="BL120" s="3">
        <f t="shared" si="9"/>
        <v>0.12751972495927319</v>
      </c>
      <c r="BM120" s="3">
        <f t="shared" si="9"/>
        <v>0.16321172383066157</v>
      </c>
    </row>
    <row r="121" spans="1:65" x14ac:dyDescent="0.2">
      <c r="A121" s="1">
        <v>3</v>
      </c>
      <c r="B121" s="2" t="s">
        <v>17</v>
      </c>
      <c r="C121" s="1">
        <v>6</v>
      </c>
      <c r="D121" s="2" t="s">
        <v>18</v>
      </c>
      <c r="E121" s="8" t="s">
        <v>80</v>
      </c>
      <c r="F121" s="7" t="s">
        <v>81</v>
      </c>
      <c r="G121" s="7" t="s">
        <v>82</v>
      </c>
      <c r="H121" s="2">
        <v>2019</v>
      </c>
      <c r="I121" s="2">
        <v>359.56</v>
      </c>
      <c r="J121" s="3">
        <v>0.495</v>
      </c>
      <c r="K121" s="3">
        <v>0.20289850192587999</v>
      </c>
      <c r="L121" s="4">
        <v>21.084711568607979</v>
      </c>
      <c r="M121" s="4">
        <v>262</v>
      </c>
      <c r="N121" s="3">
        <v>0.14739803094233475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7.25</v>
      </c>
      <c r="U121" s="2">
        <v>7.25</v>
      </c>
      <c r="V121" s="2">
        <f t="shared" si="11"/>
        <v>0</v>
      </c>
      <c r="W121" s="2">
        <v>1</v>
      </c>
      <c r="X121" s="5">
        <v>1786000</v>
      </c>
      <c r="Y121" s="5">
        <v>144000</v>
      </c>
      <c r="Z121" s="6">
        <v>0.08</v>
      </c>
      <c r="AA121" s="5">
        <v>169000</v>
      </c>
      <c r="AB121" s="6">
        <v>9.5000000000000001E-2</v>
      </c>
      <c r="AC121" s="10">
        <v>0.59015455065827127</v>
      </c>
      <c r="AD121" s="10">
        <v>0.56468231253577561</v>
      </c>
      <c r="AE121" s="10">
        <v>4.2677012609117361E-2</v>
      </c>
      <c r="AF121" s="10">
        <v>0.79490291262135926</v>
      </c>
      <c r="AG121" s="10">
        <v>0.76638349514563109</v>
      </c>
      <c r="AH121" s="10">
        <v>3.7404580152671757E-2</v>
      </c>
      <c r="AI121" s="7">
        <v>52256</v>
      </c>
      <c r="AJ121" s="2">
        <v>87.4</v>
      </c>
      <c r="AK121" s="7">
        <f t="shared" si="12"/>
        <v>59789.473684210519</v>
      </c>
      <c r="AL121" s="3">
        <v>0.151726</v>
      </c>
      <c r="AM121" s="3">
        <v>0.13600000000000001</v>
      </c>
      <c r="AN121" s="3">
        <v>0.11199999999999999</v>
      </c>
      <c r="AO121" s="5">
        <v>4467673</v>
      </c>
      <c r="AP121" s="5">
        <v>3759463</v>
      </c>
      <c r="AQ121" s="5">
        <v>367899</v>
      </c>
      <c r="AR121" s="5">
        <v>174706</v>
      </c>
      <c r="AS121" s="5">
        <v>9396</v>
      </c>
      <c r="AT121" s="5">
        <v>72857</v>
      </c>
      <c r="AU121" s="5">
        <v>83352</v>
      </c>
      <c r="AV121" s="5">
        <v>272610</v>
      </c>
      <c r="AW121" s="5">
        <v>730261</v>
      </c>
      <c r="AX121" s="5">
        <v>413954</v>
      </c>
      <c r="AY121" s="5">
        <v>1701995</v>
      </c>
      <c r="AZ121" s="5">
        <v>598289</v>
      </c>
      <c r="BA121" s="5">
        <v>750564</v>
      </c>
      <c r="BB121" s="3">
        <f t="shared" si="10"/>
        <v>0.84148123642889705</v>
      </c>
      <c r="BC121" s="3">
        <f t="shared" si="10"/>
        <v>8.2346895128627362E-2</v>
      </c>
      <c r="BD121" s="3">
        <f t="shared" si="10"/>
        <v>3.9104473402596832E-2</v>
      </c>
      <c r="BE121" s="3">
        <f t="shared" si="9"/>
        <v>2.1031082623996877E-3</v>
      </c>
      <c r="BF121" s="3">
        <f t="shared" si="9"/>
        <v>1.6307594579997239E-2</v>
      </c>
      <c r="BG121" s="3">
        <f t="shared" si="9"/>
        <v>1.8656692197481776E-2</v>
      </c>
      <c r="BH121" s="3">
        <f t="shared" si="9"/>
        <v>6.1018342210810865E-2</v>
      </c>
      <c r="BI121" s="3">
        <f t="shared" si="9"/>
        <v>0.16345444261475717</v>
      </c>
      <c r="BJ121" s="3">
        <f t="shared" si="9"/>
        <v>9.2655393534844643E-2</v>
      </c>
      <c r="BK121" s="3">
        <f t="shared" si="9"/>
        <v>0.38095782748647899</v>
      </c>
      <c r="BL121" s="3">
        <f t="shared" si="9"/>
        <v>0.13391512762908117</v>
      </c>
      <c r="BM121" s="3">
        <f t="shared" si="9"/>
        <v>0.16799886652402715</v>
      </c>
    </row>
    <row r="122" spans="1:65" x14ac:dyDescent="0.2">
      <c r="A122" s="1">
        <v>3</v>
      </c>
      <c r="B122" s="2" t="s">
        <v>17</v>
      </c>
      <c r="C122" s="1">
        <v>7</v>
      </c>
      <c r="D122" s="2" t="s">
        <v>31</v>
      </c>
      <c r="E122" s="8" t="s">
        <v>83</v>
      </c>
      <c r="F122" s="7" t="s">
        <v>84</v>
      </c>
      <c r="G122" s="7" t="s">
        <v>85</v>
      </c>
      <c r="H122" s="2">
        <v>2019</v>
      </c>
      <c r="I122" s="2">
        <v>214.7</v>
      </c>
      <c r="J122" s="3">
        <v>0.33900000000000002</v>
      </c>
      <c r="K122" s="3">
        <v>0.12331337535629</v>
      </c>
      <c r="L122" s="4">
        <v>3.8926147124573354</v>
      </c>
      <c r="M122" s="4">
        <v>240</v>
      </c>
      <c r="N122" s="3">
        <v>0.13502109704641349</v>
      </c>
      <c r="O122" s="2">
        <v>0.05</v>
      </c>
      <c r="P122" s="2">
        <v>0</v>
      </c>
      <c r="Q122" s="2">
        <v>0</v>
      </c>
      <c r="R122" s="2">
        <v>1</v>
      </c>
      <c r="S122" s="2">
        <v>1</v>
      </c>
      <c r="T122" s="2">
        <v>0</v>
      </c>
      <c r="U122" s="2">
        <v>7.25</v>
      </c>
      <c r="V122" s="2">
        <f t="shared" si="11"/>
        <v>0</v>
      </c>
      <c r="W122" s="2">
        <v>1</v>
      </c>
      <c r="X122" s="5">
        <v>1784000</v>
      </c>
      <c r="Y122" s="5">
        <v>94000</v>
      </c>
      <c r="Z122" s="6">
        <v>5.2999999999999999E-2</v>
      </c>
      <c r="AA122" s="5">
        <v>108000</v>
      </c>
      <c r="AB122" s="6">
        <v>6.0999999999999999E-2</v>
      </c>
      <c r="AC122" s="10">
        <v>0.58624545708694442</v>
      </c>
      <c r="AD122" s="10">
        <v>0.55828906905227849</v>
      </c>
      <c r="AE122" s="10">
        <v>4.7687172150691466E-2</v>
      </c>
      <c r="AF122" s="10">
        <v>0.78754997144488859</v>
      </c>
      <c r="AG122" s="10">
        <v>0.75556824671616218</v>
      </c>
      <c r="AH122" s="10">
        <v>4.060913705583756E-2</v>
      </c>
      <c r="AI122" s="7">
        <v>51108</v>
      </c>
      <c r="AJ122" s="2">
        <v>87.9</v>
      </c>
      <c r="AK122" s="7">
        <f t="shared" si="12"/>
        <v>58143.34470989761</v>
      </c>
      <c r="AL122" s="3">
        <v>0.140651</v>
      </c>
      <c r="AM122" s="3">
        <v>0.17899999999999999</v>
      </c>
      <c r="AN122" s="3">
        <v>0.16200000000000001</v>
      </c>
      <c r="AO122" s="5">
        <v>4648794</v>
      </c>
      <c r="AP122" s="5">
        <v>2715282</v>
      </c>
      <c r="AQ122" s="5">
        <v>1500991</v>
      </c>
      <c r="AR122" s="5">
        <v>246972</v>
      </c>
      <c r="AS122" s="5">
        <v>30251</v>
      </c>
      <c r="AT122" s="5">
        <v>83500</v>
      </c>
      <c r="AU122" s="5">
        <v>71798</v>
      </c>
      <c r="AV122" s="5">
        <v>301469</v>
      </c>
      <c r="AW122" s="5">
        <v>786161</v>
      </c>
      <c r="AX122" s="5">
        <v>419043</v>
      </c>
      <c r="AY122" s="5">
        <v>1796429</v>
      </c>
      <c r="AZ122" s="5">
        <v>604670</v>
      </c>
      <c r="BA122" s="5">
        <v>741022</v>
      </c>
      <c r="BB122" s="3">
        <f t="shared" si="10"/>
        <v>0.5840830976808179</v>
      </c>
      <c r="BC122" s="3">
        <f t="shared" si="10"/>
        <v>0.32287750328364734</v>
      </c>
      <c r="BD122" s="3">
        <f t="shared" si="10"/>
        <v>5.3126036559159213E-2</v>
      </c>
      <c r="BE122" s="3">
        <f t="shared" si="9"/>
        <v>6.507279092168851E-3</v>
      </c>
      <c r="BF122" s="3">
        <f t="shared" si="9"/>
        <v>1.7961647687550791E-2</v>
      </c>
      <c r="BG122" s="3">
        <f t="shared" si="9"/>
        <v>1.5444435696655949E-2</v>
      </c>
      <c r="BH122" s="3">
        <f t="shared" si="9"/>
        <v>6.4848861876865269E-2</v>
      </c>
      <c r="BI122" s="3">
        <f t="shared" si="9"/>
        <v>0.16911074140949245</v>
      </c>
      <c r="BJ122" s="3">
        <f t="shared" si="9"/>
        <v>9.0140152478255645E-2</v>
      </c>
      <c r="BK122" s="3">
        <f t="shared" si="9"/>
        <v>0.38642903944549922</v>
      </c>
      <c r="BL122" s="3">
        <f t="shared" si="9"/>
        <v>0.1300702934997765</v>
      </c>
      <c r="BM122" s="3">
        <f t="shared" si="9"/>
        <v>0.15940091129011094</v>
      </c>
    </row>
    <row r="123" spans="1:65" x14ac:dyDescent="0.2">
      <c r="A123" s="1">
        <v>1</v>
      </c>
      <c r="B123" s="2" t="s">
        <v>41</v>
      </c>
      <c r="C123" s="1">
        <v>1</v>
      </c>
      <c r="D123" s="2" t="s">
        <v>42</v>
      </c>
      <c r="E123" s="8" t="s">
        <v>86</v>
      </c>
      <c r="F123" s="7" t="s">
        <v>87</v>
      </c>
      <c r="G123" s="7" t="s">
        <v>88</v>
      </c>
      <c r="H123" s="2">
        <v>2019</v>
      </c>
      <c r="I123" s="2">
        <v>345.08</v>
      </c>
      <c r="J123" s="3">
        <v>0.51700000000000002</v>
      </c>
      <c r="K123" s="3">
        <v>0.2856536704564</v>
      </c>
      <c r="L123" s="4">
        <v>19.051972054266344</v>
      </c>
      <c r="M123" s="4">
        <v>594</v>
      </c>
      <c r="N123" s="3">
        <v>0.33417721518987342</v>
      </c>
      <c r="O123" s="2">
        <v>0.05</v>
      </c>
      <c r="P123" s="2">
        <v>0</v>
      </c>
      <c r="Q123" s="2">
        <v>0</v>
      </c>
      <c r="R123" s="2">
        <v>1</v>
      </c>
      <c r="S123" s="2">
        <v>1</v>
      </c>
      <c r="T123" s="2">
        <v>12</v>
      </c>
      <c r="U123" s="2">
        <v>12</v>
      </c>
      <c r="V123" s="2">
        <f t="shared" si="11"/>
        <v>1</v>
      </c>
      <c r="W123" s="2">
        <v>0</v>
      </c>
      <c r="X123" s="5">
        <v>588000</v>
      </c>
      <c r="Y123" s="5">
        <v>69000</v>
      </c>
      <c r="Z123" s="6">
        <v>0.11799999999999999</v>
      </c>
      <c r="AA123" s="5">
        <v>81000</v>
      </c>
      <c r="AB123" s="6">
        <v>0.13700000000000001</v>
      </c>
      <c r="AC123" s="10">
        <v>0.6216216216216216</v>
      </c>
      <c r="AD123" s="10">
        <v>0.60270270270270265</v>
      </c>
      <c r="AE123" s="10">
        <v>3.0434782608695653E-2</v>
      </c>
      <c r="AF123" s="10">
        <v>0.84731182795698923</v>
      </c>
      <c r="AG123" s="10">
        <v>0.82795698924731187</v>
      </c>
      <c r="AH123" s="10">
        <v>2.2842639593908629E-2</v>
      </c>
      <c r="AI123" s="7">
        <v>58824</v>
      </c>
      <c r="AJ123" s="2">
        <v>99.3</v>
      </c>
      <c r="AK123" s="7">
        <f t="shared" si="12"/>
        <v>59238.670694864049</v>
      </c>
      <c r="AL123" s="3">
        <v>0.11528169999999999</v>
      </c>
      <c r="AM123" s="3">
        <v>0.10400000000000001</v>
      </c>
      <c r="AN123" s="3">
        <v>9.6000000000000002E-2</v>
      </c>
      <c r="AO123" s="5">
        <v>1344212</v>
      </c>
      <c r="AP123" s="5">
        <v>1249597</v>
      </c>
      <c r="AQ123" s="5">
        <v>21554</v>
      </c>
      <c r="AR123" s="5">
        <v>23700</v>
      </c>
      <c r="AS123" s="5">
        <v>8990</v>
      </c>
      <c r="AT123" s="5">
        <v>17458</v>
      </c>
      <c r="AU123" s="5">
        <v>22913</v>
      </c>
      <c r="AV123" s="5">
        <v>63537</v>
      </c>
      <c r="AW123" s="5">
        <v>185305</v>
      </c>
      <c r="AX123" s="5">
        <v>106932</v>
      </c>
      <c r="AY123" s="5">
        <v>491613</v>
      </c>
      <c r="AZ123" s="5">
        <v>211560</v>
      </c>
      <c r="BA123" s="5">
        <v>285265</v>
      </c>
      <c r="BB123" s="3">
        <f t="shared" si="10"/>
        <v>0.9296130372292466</v>
      </c>
      <c r="BC123" s="3">
        <f t="shared" si="10"/>
        <v>1.6034673102159482E-2</v>
      </c>
      <c r="BD123" s="3">
        <f t="shared" si="10"/>
        <v>1.7631147467810138E-2</v>
      </c>
      <c r="BE123" s="3">
        <f t="shared" si="9"/>
        <v>6.6879331534013984E-3</v>
      </c>
      <c r="BF123" s="3">
        <f t="shared" si="9"/>
        <v>1.298753470434723E-2</v>
      </c>
      <c r="BG123" s="3">
        <f t="shared" si="9"/>
        <v>1.7045674343035177E-2</v>
      </c>
      <c r="BH123" s="3">
        <f t="shared" si="9"/>
        <v>4.7267097749462139E-2</v>
      </c>
      <c r="BI123" s="3">
        <f t="shared" si="9"/>
        <v>0.13785399922036107</v>
      </c>
      <c r="BJ123" s="3">
        <f t="shared" si="9"/>
        <v>7.9549951942104374E-2</v>
      </c>
      <c r="BK123" s="3">
        <f t="shared" si="9"/>
        <v>0.36572579325284998</v>
      </c>
      <c r="BL123" s="3">
        <f t="shared" si="9"/>
        <v>0.15738588853543936</v>
      </c>
      <c r="BM123" s="3">
        <f t="shared" si="9"/>
        <v>0.21221726929978307</v>
      </c>
    </row>
    <row r="124" spans="1:65" x14ac:dyDescent="0.2">
      <c r="A124" s="1">
        <v>3</v>
      </c>
      <c r="B124" s="2" t="s">
        <v>17</v>
      </c>
      <c r="C124" s="1">
        <v>5</v>
      </c>
      <c r="D124" s="2" t="s">
        <v>46</v>
      </c>
      <c r="E124" s="8" t="s">
        <v>89</v>
      </c>
      <c r="F124" s="7" t="s">
        <v>90</v>
      </c>
      <c r="G124" s="7" t="s">
        <v>91</v>
      </c>
      <c r="H124" s="2">
        <v>2019</v>
      </c>
      <c r="I124" s="2">
        <v>351.94</v>
      </c>
      <c r="J124" s="3">
        <v>0.46300000000000002</v>
      </c>
      <c r="K124" s="3">
        <v>0.23499359469325001</v>
      </c>
      <c r="L124" s="4">
        <v>25.226968198778422</v>
      </c>
      <c r="M124" s="4">
        <v>709</v>
      </c>
      <c r="N124" s="3">
        <v>0.3988748241912799</v>
      </c>
      <c r="O124" s="2">
        <v>0.28000000000000003</v>
      </c>
      <c r="P124" s="2">
        <v>0</v>
      </c>
      <c r="Q124" s="2">
        <v>0</v>
      </c>
      <c r="R124" s="2">
        <v>1</v>
      </c>
      <c r="S124" s="2">
        <v>1</v>
      </c>
      <c r="T124" s="2">
        <v>11</v>
      </c>
      <c r="U124" s="2">
        <v>11</v>
      </c>
      <c r="V124" s="2">
        <f t="shared" si="11"/>
        <v>1</v>
      </c>
      <c r="W124" s="2">
        <v>0</v>
      </c>
      <c r="X124" s="5">
        <v>2912000</v>
      </c>
      <c r="Y124" s="5">
        <v>330000</v>
      </c>
      <c r="Z124" s="6">
        <v>0.113</v>
      </c>
      <c r="AA124" s="5">
        <v>371000</v>
      </c>
      <c r="AB124" s="6">
        <v>0.128</v>
      </c>
      <c r="AC124" s="10">
        <v>0.69313169502205418</v>
      </c>
      <c r="AD124" s="10">
        <v>0.66834698592732622</v>
      </c>
      <c r="AE124" s="10">
        <v>3.5757575757575759E-2</v>
      </c>
      <c r="AF124" s="10">
        <v>0.86807047700902451</v>
      </c>
      <c r="AG124" s="10">
        <v>0.84271594327460253</v>
      </c>
      <c r="AH124" s="10">
        <v>2.920792079207921E-2</v>
      </c>
      <c r="AI124" s="7">
        <v>86644</v>
      </c>
      <c r="AJ124" s="2">
        <v>107.7</v>
      </c>
      <c r="AK124" s="7">
        <f t="shared" si="12"/>
        <v>80449.396471680593</v>
      </c>
      <c r="AL124" s="3">
        <v>6.546544E-2</v>
      </c>
      <c r="AM124" s="3">
        <v>7.0000000000000007E-2</v>
      </c>
      <c r="AN124" s="3">
        <v>0.12</v>
      </c>
      <c r="AO124" s="5">
        <v>6045680</v>
      </c>
      <c r="AP124" s="5">
        <v>3025781</v>
      </c>
      <c r="AQ124" s="5">
        <v>1810267</v>
      </c>
      <c r="AR124" s="5">
        <v>643822</v>
      </c>
      <c r="AS124" s="5">
        <v>14762</v>
      </c>
      <c r="AT124" s="5">
        <v>401544</v>
      </c>
      <c r="AU124" s="5">
        <v>149504</v>
      </c>
      <c r="AV124" s="5">
        <v>361937</v>
      </c>
      <c r="AW124" s="5">
        <v>972750</v>
      </c>
      <c r="AX124" s="5">
        <v>526149</v>
      </c>
      <c r="AY124" s="5">
        <v>2406929</v>
      </c>
      <c r="AZ124" s="5">
        <v>818519</v>
      </c>
      <c r="BA124" s="5">
        <v>959396</v>
      </c>
      <c r="BB124" s="3">
        <f t="shared" si="10"/>
        <v>0.50048646306122724</v>
      </c>
      <c r="BC124" s="3">
        <f t="shared" si="10"/>
        <v>0.29943149488560428</v>
      </c>
      <c r="BD124" s="3">
        <f t="shared" si="10"/>
        <v>0.10649290071588308</v>
      </c>
      <c r="BE124" s="3">
        <f t="shared" si="9"/>
        <v>2.4417435259557235E-3</v>
      </c>
      <c r="BF124" s="3">
        <f t="shared" si="9"/>
        <v>6.6418335075624252E-2</v>
      </c>
      <c r="BG124" s="3">
        <f t="shared" si="9"/>
        <v>2.4729062735705496E-2</v>
      </c>
      <c r="BH124" s="3">
        <f t="shared" si="9"/>
        <v>5.9867045559804689E-2</v>
      </c>
      <c r="BI124" s="3">
        <f t="shared" si="9"/>
        <v>0.16090001455584815</v>
      </c>
      <c r="BJ124" s="3">
        <f t="shared" si="9"/>
        <v>8.7028919823741918E-2</v>
      </c>
      <c r="BK124" s="3">
        <f t="shared" si="9"/>
        <v>0.39812378425586537</v>
      </c>
      <c r="BL124" s="3">
        <f t="shared" si="9"/>
        <v>0.13538907120456259</v>
      </c>
      <c r="BM124" s="3">
        <f t="shared" si="9"/>
        <v>0.15869116460017732</v>
      </c>
    </row>
    <row r="125" spans="1:65" x14ac:dyDescent="0.2">
      <c r="A125" s="1">
        <v>1</v>
      </c>
      <c r="B125" s="2" t="s">
        <v>41</v>
      </c>
      <c r="C125" s="1">
        <v>1</v>
      </c>
      <c r="D125" s="2" t="s">
        <v>42</v>
      </c>
      <c r="E125" s="8" t="s">
        <v>92</v>
      </c>
      <c r="F125" s="7" t="s">
        <v>93</v>
      </c>
      <c r="G125" s="7" t="s">
        <v>94</v>
      </c>
      <c r="H125" s="2">
        <v>2019</v>
      </c>
      <c r="I125" s="2">
        <v>535.73</v>
      </c>
      <c r="J125" s="3">
        <v>0.48499999999999999</v>
      </c>
      <c r="K125" s="3">
        <v>0.50273854374186</v>
      </c>
      <c r="L125" s="4">
        <v>40.172854296851952</v>
      </c>
      <c r="M125" s="4">
        <v>633</v>
      </c>
      <c r="N125" s="3">
        <v>0.3561181434599156</v>
      </c>
      <c r="O125" s="2">
        <v>0.3</v>
      </c>
      <c r="P125" s="2">
        <v>0</v>
      </c>
      <c r="Q125" s="2">
        <v>0</v>
      </c>
      <c r="R125" s="2">
        <v>1</v>
      </c>
      <c r="S125" s="2">
        <v>1</v>
      </c>
      <c r="T125" s="2">
        <v>12.75</v>
      </c>
      <c r="U125" s="2">
        <v>12.75</v>
      </c>
      <c r="V125" s="2">
        <f t="shared" si="11"/>
        <v>1</v>
      </c>
      <c r="W125" s="2">
        <v>0</v>
      </c>
      <c r="X125" s="5">
        <v>3397000</v>
      </c>
      <c r="Y125" s="5">
        <v>406000</v>
      </c>
      <c r="Z125" s="6">
        <v>0.12</v>
      </c>
      <c r="AA125" s="5">
        <v>449000</v>
      </c>
      <c r="AB125" s="6">
        <v>0.13200000000000001</v>
      </c>
      <c r="AC125" s="10">
        <v>0.67719609582963625</v>
      </c>
      <c r="AD125" s="10">
        <v>0.65732031943212066</v>
      </c>
      <c r="AE125" s="10">
        <v>2.9350104821802937E-2</v>
      </c>
      <c r="AF125" s="10">
        <v>0.84432624113475174</v>
      </c>
      <c r="AG125" s="10">
        <v>0.82375886524822695</v>
      </c>
      <c r="AH125" s="10">
        <v>2.393952120957581E-2</v>
      </c>
      <c r="AI125" s="7">
        <v>85700</v>
      </c>
      <c r="AJ125" s="2">
        <v>110.4</v>
      </c>
      <c r="AK125" s="7">
        <f t="shared" si="12"/>
        <v>77626.811594202896</v>
      </c>
      <c r="AL125" s="3">
        <v>8.3645720000000007E-2</v>
      </c>
      <c r="AM125" s="3">
        <v>7.4999999999999997E-2</v>
      </c>
      <c r="AN125" s="3">
        <v>0.11199999999999999</v>
      </c>
      <c r="AO125" s="5">
        <v>6892503</v>
      </c>
      <c r="AP125" s="5">
        <v>4897800</v>
      </c>
      <c r="AQ125" s="5">
        <v>505757</v>
      </c>
      <c r="AR125" s="5">
        <v>854907</v>
      </c>
      <c r="AS125" s="5">
        <v>12408</v>
      </c>
      <c r="AT125" s="5">
        <v>493012</v>
      </c>
      <c r="AU125" s="5">
        <v>128619</v>
      </c>
      <c r="AV125" s="5">
        <v>357362</v>
      </c>
      <c r="AW125" s="5">
        <v>995438</v>
      </c>
      <c r="AX125" s="5">
        <v>690721</v>
      </c>
      <c r="AY125" s="5">
        <v>2736460</v>
      </c>
      <c r="AZ125" s="5">
        <v>943190</v>
      </c>
      <c r="BA125" s="5">
        <v>1169332</v>
      </c>
      <c r="BB125" s="3">
        <f t="shared" si="10"/>
        <v>0.71059816731309366</v>
      </c>
      <c r="BC125" s="3">
        <f t="shared" si="10"/>
        <v>7.3377842563144335E-2</v>
      </c>
      <c r="BD125" s="3">
        <f t="shared" si="10"/>
        <v>0.12403433121465453</v>
      </c>
      <c r="BE125" s="3">
        <f t="shared" si="9"/>
        <v>1.8002168443017001E-3</v>
      </c>
      <c r="BF125" s="3">
        <f t="shared" si="9"/>
        <v>7.1528732015060423E-2</v>
      </c>
      <c r="BG125" s="3">
        <f t="shared" si="9"/>
        <v>1.8660710049745354E-2</v>
      </c>
      <c r="BH125" s="3">
        <f t="shared" si="9"/>
        <v>5.1847928103912325E-2</v>
      </c>
      <c r="BI125" s="3">
        <f t="shared" si="9"/>
        <v>0.14442329586218533</v>
      </c>
      <c r="BJ125" s="3">
        <f t="shared" si="9"/>
        <v>0.10021337676603115</v>
      </c>
      <c r="BK125" s="3">
        <f t="shared" si="9"/>
        <v>0.3970197764150411</v>
      </c>
      <c r="BL125" s="3">
        <f t="shared" si="9"/>
        <v>0.13684288566867508</v>
      </c>
      <c r="BM125" s="3">
        <f t="shared" si="9"/>
        <v>0.16965273718415502</v>
      </c>
    </row>
    <row r="126" spans="1:65" x14ac:dyDescent="0.2">
      <c r="A126" s="1">
        <v>2</v>
      </c>
      <c r="B126" s="2" t="s">
        <v>65</v>
      </c>
      <c r="C126" s="1">
        <v>3</v>
      </c>
      <c r="D126" s="2" t="s">
        <v>66</v>
      </c>
      <c r="E126" s="8" t="s">
        <v>95</v>
      </c>
      <c r="F126" s="7" t="s">
        <v>96</v>
      </c>
      <c r="G126" s="7" t="s">
        <v>97</v>
      </c>
      <c r="H126" s="2">
        <v>2019</v>
      </c>
      <c r="I126" s="2">
        <v>322.89</v>
      </c>
      <c r="J126" s="3">
        <v>0.45100000000000001</v>
      </c>
      <c r="K126" s="3">
        <v>0.26787328295382001</v>
      </c>
      <c r="L126" s="4">
        <v>10.97425836711874</v>
      </c>
      <c r="M126" s="4">
        <v>492</v>
      </c>
      <c r="N126" s="3">
        <v>0.27679324894514767</v>
      </c>
      <c r="O126" s="2">
        <v>0.06</v>
      </c>
      <c r="P126" s="2">
        <v>0</v>
      </c>
      <c r="Q126" s="2">
        <v>0</v>
      </c>
      <c r="R126" s="2">
        <v>1</v>
      </c>
      <c r="S126" s="2">
        <v>1</v>
      </c>
      <c r="T126" s="2">
        <v>9.65</v>
      </c>
      <c r="U126" s="2">
        <v>9.65</v>
      </c>
      <c r="V126" s="2">
        <f t="shared" si="11"/>
        <v>1</v>
      </c>
      <c r="W126" s="2">
        <v>1</v>
      </c>
      <c r="X126" s="5">
        <v>4323000</v>
      </c>
      <c r="Y126" s="5">
        <v>589000</v>
      </c>
      <c r="Z126" s="6">
        <v>0.13600000000000001</v>
      </c>
      <c r="AA126" s="5">
        <v>648000</v>
      </c>
      <c r="AB126" s="6">
        <v>0.15</v>
      </c>
      <c r="AC126" s="10">
        <v>0.61929188039534588</v>
      </c>
      <c r="AD126" s="10">
        <v>0.59452020517953208</v>
      </c>
      <c r="AE126" s="10">
        <v>0.04</v>
      </c>
      <c r="AF126" s="10">
        <v>0.82261873524009443</v>
      </c>
      <c r="AG126" s="10">
        <v>0.79349252164786144</v>
      </c>
      <c r="AH126" s="10">
        <v>3.5406698564593303E-2</v>
      </c>
      <c r="AI126" s="7">
        <v>59522</v>
      </c>
      <c r="AJ126" s="2">
        <v>92.3</v>
      </c>
      <c r="AK126" s="7">
        <f t="shared" si="12"/>
        <v>64487.540628385701</v>
      </c>
      <c r="AL126" s="3">
        <v>0.12679080000000001</v>
      </c>
      <c r="AM126" s="3">
        <v>0.10199999999999999</v>
      </c>
      <c r="AN126" s="3">
        <v>9.6999999999999989E-2</v>
      </c>
      <c r="AO126" s="5">
        <v>9986857</v>
      </c>
      <c r="AP126" s="5">
        <v>7464662</v>
      </c>
      <c r="AQ126" s="5">
        <v>1374886</v>
      </c>
      <c r="AR126" s="5">
        <v>528205</v>
      </c>
      <c r="AS126" s="5">
        <v>57264</v>
      </c>
      <c r="AT126" s="5">
        <v>335134</v>
      </c>
      <c r="AU126" s="5">
        <v>226706</v>
      </c>
      <c r="AV126" s="5">
        <v>566442</v>
      </c>
      <c r="AW126" s="5">
        <v>1577491</v>
      </c>
      <c r="AX126" s="5">
        <v>945523</v>
      </c>
      <c r="AY126" s="5">
        <v>3732465</v>
      </c>
      <c r="AZ126" s="5">
        <v>1399535</v>
      </c>
      <c r="BA126" s="5">
        <v>1765401</v>
      </c>
      <c r="BB126" s="3">
        <f t="shared" si="10"/>
        <v>0.74744857165772971</v>
      </c>
      <c r="BC126" s="3">
        <f t="shared" si="10"/>
        <v>0.13766953907520654</v>
      </c>
      <c r="BD126" s="3">
        <f t="shared" si="10"/>
        <v>5.289001334453873E-2</v>
      </c>
      <c r="BE126" s="3">
        <f t="shared" si="9"/>
        <v>5.733936112232307E-3</v>
      </c>
      <c r="BF126" s="3">
        <f t="shared" si="9"/>
        <v>3.3557504628333019E-2</v>
      </c>
      <c r="BG126" s="3">
        <f t="shared" si="9"/>
        <v>2.270043518195965E-2</v>
      </c>
      <c r="BH126" s="3">
        <f t="shared" si="9"/>
        <v>5.6718745447141179E-2</v>
      </c>
      <c r="BI126" s="3">
        <f t="shared" si="9"/>
        <v>0.15795670249408797</v>
      </c>
      <c r="BJ126" s="3">
        <f t="shared" si="9"/>
        <v>9.4676733631011242E-2</v>
      </c>
      <c r="BK126" s="3">
        <f t="shared" si="9"/>
        <v>0.37373770346366231</v>
      </c>
      <c r="BL126" s="3">
        <f t="shared" si="9"/>
        <v>0.14013768295671</v>
      </c>
      <c r="BM126" s="3">
        <f t="shared" si="9"/>
        <v>0.17677243200738732</v>
      </c>
    </row>
    <row r="127" spans="1:65" x14ac:dyDescent="0.2">
      <c r="A127" s="1">
        <v>2</v>
      </c>
      <c r="B127" s="2" t="s">
        <v>65</v>
      </c>
      <c r="C127" s="1">
        <v>4</v>
      </c>
      <c r="D127" s="2" t="s">
        <v>73</v>
      </c>
      <c r="E127" s="8" t="s">
        <v>98</v>
      </c>
      <c r="F127" s="7" t="s">
        <v>99</v>
      </c>
      <c r="G127" s="7" t="s">
        <v>100</v>
      </c>
      <c r="H127" s="2">
        <v>2019</v>
      </c>
      <c r="I127" s="2">
        <v>469.42</v>
      </c>
      <c r="J127" s="3">
        <v>0.502</v>
      </c>
      <c r="K127" s="3">
        <v>0.40782757303836997</v>
      </c>
      <c r="L127" s="4">
        <v>46.897809124549447</v>
      </c>
      <c r="M127" s="4">
        <v>532</v>
      </c>
      <c r="N127" s="3">
        <v>0.29929676511954995</v>
      </c>
      <c r="O127" s="2">
        <v>0.35</v>
      </c>
      <c r="P127" s="2">
        <v>0</v>
      </c>
      <c r="Q127" s="2">
        <v>0</v>
      </c>
      <c r="R127" s="2">
        <v>1</v>
      </c>
      <c r="S127" s="2">
        <v>1</v>
      </c>
      <c r="T127" s="2">
        <v>10</v>
      </c>
      <c r="U127" s="2">
        <v>10</v>
      </c>
      <c r="V127" s="2">
        <f t="shared" si="11"/>
        <v>1</v>
      </c>
      <c r="W127" s="2">
        <v>0</v>
      </c>
      <c r="X127" s="5">
        <v>2662000</v>
      </c>
      <c r="Y127" s="5">
        <v>364000</v>
      </c>
      <c r="Z127" s="6">
        <v>0.13700000000000001</v>
      </c>
      <c r="AA127" s="5">
        <v>381000</v>
      </c>
      <c r="AB127" s="6">
        <v>0.14299999999999999</v>
      </c>
      <c r="AC127" s="10">
        <v>0.70072332730560583</v>
      </c>
      <c r="AD127" s="10">
        <v>0.67789330922242319</v>
      </c>
      <c r="AE127" s="10">
        <v>3.258064516129032E-2</v>
      </c>
      <c r="AF127" s="10">
        <v>0.88197026022304836</v>
      </c>
      <c r="AG127" s="10">
        <v>0.85687732342007439</v>
      </c>
      <c r="AH127" s="10">
        <v>2.8451001053740779E-2</v>
      </c>
      <c r="AI127" s="7">
        <v>74529</v>
      </c>
      <c r="AJ127" s="2">
        <v>98</v>
      </c>
      <c r="AK127" s="7">
        <f t="shared" si="12"/>
        <v>76050</v>
      </c>
      <c r="AL127" s="3">
        <v>7.2132719999999997E-2</v>
      </c>
      <c r="AM127" s="3">
        <v>5.7000000000000002E-2</v>
      </c>
      <c r="AN127" s="3">
        <v>6.5000000000000002E-2</v>
      </c>
      <c r="AO127" s="5">
        <v>5639632</v>
      </c>
      <c r="AP127" s="5">
        <v>4460149</v>
      </c>
      <c r="AQ127" s="5">
        <v>382621</v>
      </c>
      <c r="AR127" s="5">
        <v>315130</v>
      </c>
      <c r="AS127" s="5">
        <v>60251</v>
      </c>
      <c r="AT127" s="5">
        <v>291524</v>
      </c>
      <c r="AU127" s="5">
        <v>129957</v>
      </c>
      <c r="AV127" s="5">
        <v>351622</v>
      </c>
      <c r="AW127" s="5">
        <v>951535</v>
      </c>
      <c r="AX127" s="5">
        <v>498118</v>
      </c>
      <c r="AY127" s="5">
        <v>2161554</v>
      </c>
      <c r="AZ127" s="5">
        <v>756421</v>
      </c>
      <c r="BA127" s="5">
        <v>920382</v>
      </c>
      <c r="BB127" s="3">
        <f t="shared" si="10"/>
        <v>0.79085816237655227</v>
      </c>
      <c r="BC127" s="3">
        <f t="shared" si="10"/>
        <v>6.7845029604768542E-2</v>
      </c>
      <c r="BD127" s="3">
        <f t="shared" si="10"/>
        <v>5.5877759399904109E-2</v>
      </c>
      <c r="BE127" s="3">
        <f t="shared" si="9"/>
        <v>1.0683498497774323E-2</v>
      </c>
      <c r="BF127" s="3">
        <f t="shared" si="9"/>
        <v>5.1692025295267494E-2</v>
      </c>
      <c r="BG127" s="3">
        <f t="shared" si="9"/>
        <v>2.3043524825733311E-2</v>
      </c>
      <c r="BH127" s="3">
        <f t="shared" si="9"/>
        <v>6.234839436332016E-2</v>
      </c>
      <c r="BI127" s="3">
        <f t="shared" si="9"/>
        <v>0.16872288830193174</v>
      </c>
      <c r="BJ127" s="3">
        <f t="shared" si="9"/>
        <v>8.8324557347004201E-2</v>
      </c>
      <c r="BK127" s="3">
        <f t="shared" si="9"/>
        <v>0.38327926361152642</v>
      </c>
      <c r="BL127" s="3">
        <f t="shared" si="9"/>
        <v>0.13412595006198985</v>
      </c>
      <c r="BM127" s="3">
        <f t="shared" si="9"/>
        <v>0.1631989463142276</v>
      </c>
    </row>
    <row r="128" spans="1:65" x14ac:dyDescent="0.2">
      <c r="A128" s="1">
        <v>3</v>
      </c>
      <c r="B128" s="2" t="s">
        <v>17</v>
      </c>
      <c r="C128" s="1">
        <v>6</v>
      </c>
      <c r="D128" s="2" t="s">
        <v>18</v>
      </c>
      <c r="E128" s="8" t="s">
        <v>101</v>
      </c>
      <c r="F128" s="7" t="s">
        <v>102</v>
      </c>
      <c r="G128" s="7" t="s">
        <v>103</v>
      </c>
      <c r="H128" s="2">
        <v>2019</v>
      </c>
      <c r="I128" s="2">
        <v>211.24</v>
      </c>
      <c r="J128" s="3">
        <v>0.39300000000000002</v>
      </c>
      <c r="K128" s="3">
        <v>0.1187136334996</v>
      </c>
      <c r="L128" s="4">
        <v>4.4806729839178994</v>
      </c>
      <c r="M128" s="4">
        <v>170</v>
      </c>
      <c r="N128" s="3">
        <v>9.5639943741209557E-2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7.25</v>
      </c>
      <c r="V128" s="2">
        <f t="shared" si="11"/>
        <v>0</v>
      </c>
      <c r="W128" s="2">
        <v>1</v>
      </c>
      <c r="X128" s="5">
        <v>1105000</v>
      </c>
      <c r="Y128" s="5">
        <v>70000</v>
      </c>
      <c r="Z128" s="6">
        <v>6.3E-2</v>
      </c>
      <c r="AA128" s="5">
        <v>93000</v>
      </c>
      <c r="AB128" s="6">
        <v>8.4000000000000005E-2</v>
      </c>
      <c r="AC128" s="10">
        <v>0.55618714473108877</v>
      </c>
      <c r="AD128" s="10">
        <v>0.52514210756449498</v>
      </c>
      <c r="AE128" s="10">
        <v>5.5817610062893083E-2</v>
      </c>
      <c r="AF128" s="10">
        <v>0.76465116279069767</v>
      </c>
      <c r="AG128" s="10">
        <v>0.73302325581395344</v>
      </c>
      <c r="AH128" s="10">
        <v>4.0145985401459854E-2</v>
      </c>
      <c r="AI128" s="7">
        <v>45928</v>
      </c>
      <c r="AJ128" s="2">
        <v>84.4</v>
      </c>
      <c r="AK128" s="7">
        <f t="shared" si="12"/>
        <v>54417.061611374404</v>
      </c>
      <c r="AL128" s="3">
        <v>0.162526</v>
      </c>
      <c r="AM128" s="3">
        <v>0.192</v>
      </c>
      <c r="AN128" s="3">
        <v>0.152</v>
      </c>
      <c r="AO128" s="5">
        <v>2976149</v>
      </c>
      <c r="AP128" s="5">
        <v>1678232</v>
      </c>
      <c r="AQ128" s="5">
        <v>1113643</v>
      </c>
      <c r="AR128" s="5">
        <v>100110</v>
      </c>
      <c r="AS128" s="5">
        <v>15067</v>
      </c>
      <c r="AT128" s="5">
        <v>33293</v>
      </c>
      <c r="AU128" s="5">
        <v>35804</v>
      </c>
      <c r="AV128" s="5">
        <v>183478</v>
      </c>
      <c r="AW128" s="5">
        <v>515105</v>
      </c>
      <c r="AX128" s="5">
        <v>283421</v>
      </c>
      <c r="AY128" s="5">
        <v>1121541</v>
      </c>
      <c r="AZ128" s="5">
        <v>385911</v>
      </c>
      <c r="BA128" s="5">
        <v>486693</v>
      </c>
      <c r="BB128" s="3">
        <f t="shared" si="10"/>
        <v>0.56389381042414211</v>
      </c>
      <c r="BC128" s="3">
        <f t="shared" si="10"/>
        <v>0.374189262701565</v>
      </c>
      <c r="BD128" s="3">
        <f t="shared" si="10"/>
        <v>3.3637428771207359E-2</v>
      </c>
      <c r="BE128" s="3">
        <f t="shared" si="9"/>
        <v>5.0625825521504464E-3</v>
      </c>
      <c r="BF128" s="3">
        <f t="shared" si="9"/>
        <v>1.1186603896511901E-2</v>
      </c>
      <c r="BG128" s="3">
        <f t="shared" si="9"/>
        <v>1.2030311654423215E-2</v>
      </c>
      <c r="BH128" s="3">
        <f t="shared" si="9"/>
        <v>6.1649467146974161E-2</v>
      </c>
      <c r="BI128" s="3">
        <f t="shared" si="9"/>
        <v>0.17307769201071585</v>
      </c>
      <c r="BJ128" s="3">
        <f t="shared" si="9"/>
        <v>9.5230783136193792E-2</v>
      </c>
      <c r="BK128" s="3">
        <f t="shared" si="9"/>
        <v>0.37684302768443378</v>
      </c>
      <c r="BL128" s="3">
        <f t="shared" si="9"/>
        <v>0.12966790305189693</v>
      </c>
      <c r="BM128" s="3">
        <f t="shared" si="9"/>
        <v>0.16353112696978545</v>
      </c>
    </row>
    <row r="129" spans="1:65" x14ac:dyDescent="0.2">
      <c r="A129" s="1">
        <v>2</v>
      </c>
      <c r="B129" s="2" t="s">
        <v>65</v>
      </c>
      <c r="C129" s="1">
        <v>4</v>
      </c>
      <c r="D129" s="2" t="s">
        <v>73</v>
      </c>
      <c r="E129" s="8" t="s">
        <v>104</v>
      </c>
      <c r="F129" s="7" t="s">
        <v>105</v>
      </c>
      <c r="G129" s="7" t="s">
        <v>106</v>
      </c>
      <c r="H129" s="2">
        <v>2019</v>
      </c>
      <c r="I129" s="2">
        <v>265.97000000000003</v>
      </c>
      <c r="J129" s="3">
        <v>0.40699999999999997</v>
      </c>
      <c r="K129" s="3">
        <v>0.21003271437842999</v>
      </c>
      <c r="L129" s="4">
        <v>10.996437600341229</v>
      </c>
      <c r="M129" s="4">
        <v>292</v>
      </c>
      <c r="N129" s="3">
        <v>0.16427566807313643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9.4499999999999993</v>
      </c>
      <c r="U129" s="2">
        <v>9.4499999999999993</v>
      </c>
      <c r="V129" s="2">
        <f t="shared" si="11"/>
        <v>1</v>
      </c>
      <c r="W129" s="2">
        <v>0</v>
      </c>
      <c r="X129" s="5">
        <v>2661000</v>
      </c>
      <c r="Y129" s="5">
        <v>297000</v>
      </c>
      <c r="Z129" s="6">
        <v>0.111</v>
      </c>
      <c r="AA129" s="5">
        <v>333000</v>
      </c>
      <c r="AB129" s="6">
        <v>0.125</v>
      </c>
      <c r="AC129" s="10">
        <v>0.6393681147370609</v>
      </c>
      <c r="AD129" s="10">
        <v>0.61899812928705056</v>
      </c>
      <c r="AE129" s="10">
        <v>3.2184655396618987E-2</v>
      </c>
      <c r="AF129" s="10">
        <v>0.84182543198936644</v>
      </c>
      <c r="AG129" s="10">
        <v>0.82100132919805047</v>
      </c>
      <c r="AH129" s="10">
        <v>2.4736842105263158E-2</v>
      </c>
      <c r="AI129" s="7">
        <v>57375</v>
      </c>
      <c r="AJ129" s="2">
        <v>88.7</v>
      </c>
      <c r="AK129" s="7">
        <f t="shared" si="12"/>
        <v>64684.329199549036</v>
      </c>
      <c r="AL129" s="3">
        <v>0.1411934</v>
      </c>
      <c r="AM129" s="3">
        <v>9.4E-2</v>
      </c>
      <c r="AN129" s="3">
        <v>9.1999999999999998E-2</v>
      </c>
      <c r="AO129" s="5">
        <v>6137428</v>
      </c>
      <c r="AP129" s="5">
        <v>4857512</v>
      </c>
      <c r="AQ129" s="5">
        <v>711702</v>
      </c>
      <c r="AR129" s="5">
        <v>268708</v>
      </c>
      <c r="AS129" s="5">
        <v>27098</v>
      </c>
      <c r="AT129" s="5">
        <v>138963</v>
      </c>
      <c r="AU129" s="5">
        <v>133445</v>
      </c>
      <c r="AV129" s="5">
        <v>368080</v>
      </c>
      <c r="AW129" s="5">
        <v>1002505</v>
      </c>
      <c r="AX129" s="5">
        <v>561504</v>
      </c>
      <c r="AY129" s="5">
        <v>2312570</v>
      </c>
      <c r="AZ129" s="5">
        <v>830732</v>
      </c>
      <c r="BA129" s="5">
        <v>1062037</v>
      </c>
      <c r="BB129" s="3">
        <f t="shared" si="10"/>
        <v>0.79145726841927921</v>
      </c>
      <c r="BC129" s="3">
        <f t="shared" si="10"/>
        <v>0.11596095302462205</v>
      </c>
      <c r="BD129" s="3">
        <f t="shared" si="10"/>
        <v>4.3781857807537621E-2</v>
      </c>
      <c r="BE129" s="3">
        <f t="shared" si="9"/>
        <v>4.4152045449657416E-3</v>
      </c>
      <c r="BF129" s="3">
        <f t="shared" si="9"/>
        <v>2.2641894943614817E-2</v>
      </c>
      <c r="BG129" s="3">
        <f t="shared" si="9"/>
        <v>2.1742821259980564E-2</v>
      </c>
      <c r="BH129" s="3">
        <f t="shared" si="9"/>
        <v>5.9973004978632741E-2</v>
      </c>
      <c r="BI129" s="3">
        <f t="shared" si="9"/>
        <v>0.16334285306483431</v>
      </c>
      <c r="BJ129" s="3">
        <f t="shared" si="9"/>
        <v>9.1488486708112909E-2</v>
      </c>
      <c r="BK129" s="3">
        <f t="shared" si="9"/>
        <v>0.37679790296521604</v>
      </c>
      <c r="BL129" s="3">
        <f t="shared" si="9"/>
        <v>0.13535507056050189</v>
      </c>
      <c r="BM129" s="3">
        <f t="shared" si="9"/>
        <v>0.1730426817227021</v>
      </c>
    </row>
    <row r="130" spans="1:65" x14ac:dyDescent="0.2">
      <c r="A130" s="1">
        <v>4</v>
      </c>
      <c r="B130" s="2" t="s">
        <v>22</v>
      </c>
      <c r="C130" s="1">
        <v>8</v>
      </c>
      <c r="D130" s="2" t="s">
        <v>27</v>
      </c>
      <c r="E130" s="8" t="s">
        <v>107</v>
      </c>
      <c r="F130" s="7" t="s">
        <v>108</v>
      </c>
      <c r="G130" s="7" t="s">
        <v>109</v>
      </c>
      <c r="H130" s="2">
        <v>2019</v>
      </c>
      <c r="I130" s="2">
        <v>378.21</v>
      </c>
      <c r="J130" s="3">
        <v>0.49</v>
      </c>
      <c r="K130" s="3">
        <v>0.34553177845115002</v>
      </c>
      <c r="L130" s="4">
        <v>25.395121213179237</v>
      </c>
      <c r="M130" s="4">
        <v>588</v>
      </c>
      <c r="N130" s="3">
        <v>0.3308016877637131</v>
      </c>
      <c r="O130" s="2">
        <v>0.03</v>
      </c>
      <c r="P130" s="2">
        <v>0</v>
      </c>
      <c r="Q130" s="2">
        <v>0</v>
      </c>
      <c r="R130" s="2">
        <v>1</v>
      </c>
      <c r="S130" s="2">
        <v>1</v>
      </c>
      <c r="T130" s="2">
        <v>8.65</v>
      </c>
      <c r="U130" s="2">
        <v>8.65</v>
      </c>
      <c r="V130" s="2">
        <f t="shared" si="11"/>
        <v>1</v>
      </c>
      <c r="W130" s="2">
        <v>0</v>
      </c>
      <c r="X130" s="5">
        <v>437000</v>
      </c>
      <c r="Y130" s="5">
        <v>46000</v>
      </c>
      <c r="Z130" s="6">
        <v>0.105</v>
      </c>
      <c r="AA130" s="5">
        <v>52000</v>
      </c>
      <c r="AB130" s="6">
        <v>0.12</v>
      </c>
      <c r="AC130" s="10">
        <v>0.62941176470588234</v>
      </c>
      <c r="AD130" s="10">
        <v>0.60705882352941176</v>
      </c>
      <c r="AE130" s="10">
        <v>3.5514018691588788E-2</v>
      </c>
      <c r="AF130" s="10">
        <v>0.85263157894736841</v>
      </c>
      <c r="AG130" s="10">
        <v>0.8236842105263158</v>
      </c>
      <c r="AH130" s="10">
        <v>3.0864197530864196E-2</v>
      </c>
      <c r="AI130" s="7">
        <v>57248</v>
      </c>
      <c r="AJ130" s="2">
        <v>93.5</v>
      </c>
      <c r="AK130" s="7">
        <f t="shared" si="12"/>
        <v>61227.807486631013</v>
      </c>
      <c r="AL130" s="3">
        <v>0.1249608</v>
      </c>
      <c r="AM130" s="3">
        <v>9.6999999999999989E-2</v>
      </c>
      <c r="AN130" s="3">
        <v>8.900000000000001E-2</v>
      </c>
      <c r="AO130" s="5">
        <v>1068778</v>
      </c>
      <c r="AP130" s="5">
        <v>917711</v>
      </c>
      <c r="AQ130" s="5">
        <v>5766</v>
      </c>
      <c r="AR130" s="5">
        <v>43289</v>
      </c>
      <c r="AS130" s="5">
        <v>64953</v>
      </c>
      <c r="AT130" s="5">
        <v>10179</v>
      </c>
      <c r="AU130" s="5">
        <v>26880</v>
      </c>
      <c r="AV130" s="5">
        <v>61156</v>
      </c>
      <c r="AW130" s="5">
        <v>167432</v>
      </c>
      <c r="AX130" s="5">
        <v>97764</v>
      </c>
      <c r="AY130" s="5">
        <v>385981</v>
      </c>
      <c r="AZ130" s="5">
        <v>150008</v>
      </c>
      <c r="BA130" s="5">
        <v>206437</v>
      </c>
      <c r="BB130" s="3">
        <f t="shared" si="10"/>
        <v>0.85865446332166273</v>
      </c>
      <c r="BC130" s="3">
        <f t="shared" si="10"/>
        <v>5.3949463780130205E-3</v>
      </c>
      <c r="BD130" s="3">
        <f t="shared" si="10"/>
        <v>4.0503266347174063E-2</v>
      </c>
      <c r="BE130" s="3">
        <f t="shared" si="9"/>
        <v>6.077314465679496E-2</v>
      </c>
      <c r="BF130" s="3">
        <f t="shared" si="9"/>
        <v>9.5239610096764724E-3</v>
      </c>
      <c r="BG130" s="3">
        <f t="shared" si="9"/>
        <v>2.5150218286678804E-2</v>
      </c>
      <c r="BH130" s="3">
        <f t="shared" si="9"/>
        <v>5.7220489194201231E-2</v>
      </c>
      <c r="BI130" s="3">
        <f t="shared" si="9"/>
        <v>0.15665741622675616</v>
      </c>
      <c r="BJ130" s="3">
        <f t="shared" si="9"/>
        <v>9.1472691241773318E-2</v>
      </c>
      <c r="BK130" s="3">
        <f t="shared" si="9"/>
        <v>0.36114235135828021</v>
      </c>
      <c r="BL130" s="3">
        <f t="shared" si="9"/>
        <v>0.14035468544449831</v>
      </c>
      <c r="BM130" s="3">
        <f t="shared" si="9"/>
        <v>0.1931523665344908</v>
      </c>
    </row>
    <row r="131" spans="1:65" x14ac:dyDescent="0.2">
      <c r="A131" s="1">
        <v>2</v>
      </c>
      <c r="B131" s="2" t="s">
        <v>65</v>
      </c>
      <c r="C131" s="1">
        <v>4</v>
      </c>
      <c r="D131" s="2" t="s">
        <v>73</v>
      </c>
      <c r="E131" s="8" t="s">
        <v>110</v>
      </c>
      <c r="F131" s="7" t="s">
        <v>111</v>
      </c>
      <c r="G131" s="7" t="s">
        <v>112</v>
      </c>
      <c r="H131" s="2">
        <v>2019</v>
      </c>
      <c r="I131" s="2">
        <v>347.67</v>
      </c>
      <c r="J131" s="3">
        <v>0.46300000000000002</v>
      </c>
      <c r="K131" s="3">
        <v>0.13823402733842999</v>
      </c>
      <c r="L131" s="4">
        <v>16.978214676770634</v>
      </c>
      <c r="M131" s="4">
        <v>468</v>
      </c>
      <c r="N131" s="3">
        <v>0.26329113924050634</v>
      </c>
      <c r="O131" s="2">
        <v>0.1</v>
      </c>
      <c r="P131" s="2">
        <v>0</v>
      </c>
      <c r="Q131" s="2">
        <v>0</v>
      </c>
      <c r="R131" s="2">
        <v>1</v>
      </c>
      <c r="S131" s="2">
        <v>1</v>
      </c>
      <c r="T131" s="2">
        <v>9</v>
      </c>
      <c r="U131" s="2">
        <v>9</v>
      </c>
      <c r="V131" s="2">
        <f t="shared" si="11"/>
        <v>1</v>
      </c>
      <c r="W131" s="2">
        <v>1</v>
      </c>
      <c r="X131" s="5">
        <v>894000</v>
      </c>
      <c r="Y131" s="5">
        <v>75000</v>
      </c>
      <c r="Z131" s="6">
        <v>8.4000000000000005E-2</v>
      </c>
      <c r="AA131" s="5">
        <v>86000</v>
      </c>
      <c r="AB131" s="6">
        <v>9.6000000000000002E-2</v>
      </c>
      <c r="AC131" s="10">
        <v>0.70425388251181631</v>
      </c>
      <c r="AD131" s="10">
        <v>0.68129642133693447</v>
      </c>
      <c r="AE131" s="10">
        <v>3.2598274209012464E-2</v>
      </c>
      <c r="AF131" s="10">
        <v>0.88872832369942201</v>
      </c>
      <c r="AG131" s="10">
        <v>0.86705202312138729</v>
      </c>
      <c r="AH131" s="10">
        <v>2.4390243902439025E-2</v>
      </c>
      <c r="AI131" s="7">
        <v>63290</v>
      </c>
      <c r="AJ131" s="2">
        <v>89.5</v>
      </c>
      <c r="AK131" s="7">
        <f t="shared" si="12"/>
        <v>70715.083798882682</v>
      </c>
      <c r="AL131" s="3">
        <v>0.1240262</v>
      </c>
      <c r="AM131" s="3">
        <v>8.6999999999999994E-2</v>
      </c>
      <c r="AN131" s="3">
        <v>9.1999999999999998E-2</v>
      </c>
      <c r="AO131" s="5">
        <v>1934408</v>
      </c>
      <c r="AP131" s="5">
        <v>1513172</v>
      </c>
      <c r="AQ131" s="5">
        <v>94830</v>
      </c>
      <c r="AR131" s="5">
        <v>219645</v>
      </c>
      <c r="AS131" s="5">
        <v>16333</v>
      </c>
      <c r="AT131" s="5">
        <v>52725</v>
      </c>
      <c r="AU131" s="5">
        <v>37703</v>
      </c>
      <c r="AV131" s="5">
        <v>130880</v>
      </c>
      <c r="AW131" s="5">
        <v>345194</v>
      </c>
      <c r="AX131" s="5">
        <v>189298</v>
      </c>
      <c r="AY131" s="5">
        <v>714285</v>
      </c>
      <c r="AZ131" s="5">
        <v>242293</v>
      </c>
      <c r="BA131" s="5">
        <v>312458</v>
      </c>
      <c r="BB131" s="3">
        <f t="shared" si="10"/>
        <v>0.78224035467181696</v>
      </c>
      <c r="BC131" s="3">
        <f t="shared" si="10"/>
        <v>4.9022750112695974E-2</v>
      </c>
      <c r="BD131" s="3">
        <f t="shared" si="10"/>
        <v>0.11354636664033647</v>
      </c>
      <c r="BE131" s="3">
        <f t="shared" si="9"/>
        <v>8.4434100768814024E-3</v>
      </c>
      <c r="BF131" s="3">
        <f t="shared" si="9"/>
        <v>2.7256400924727357E-2</v>
      </c>
      <c r="BG131" s="3">
        <f t="shared" si="9"/>
        <v>1.9490717573541878E-2</v>
      </c>
      <c r="BH131" s="3">
        <f t="shared" si="9"/>
        <v>6.7658942684273429E-2</v>
      </c>
      <c r="BI131" s="3">
        <f t="shared" si="9"/>
        <v>0.17844942742172282</v>
      </c>
      <c r="BJ131" s="3">
        <f t="shared" si="9"/>
        <v>9.7858362868639914E-2</v>
      </c>
      <c r="BK131" s="3">
        <f t="shared" si="9"/>
        <v>0.36925250515920116</v>
      </c>
      <c r="BL131" s="3">
        <f t="shared" si="9"/>
        <v>0.12525434137989505</v>
      </c>
      <c r="BM131" s="3">
        <f t="shared" si="9"/>
        <v>0.16152642048626764</v>
      </c>
    </row>
    <row r="132" spans="1:65" x14ac:dyDescent="0.2">
      <c r="A132" s="1">
        <v>4</v>
      </c>
      <c r="B132" s="2" t="s">
        <v>22</v>
      </c>
      <c r="C132" s="1">
        <v>8</v>
      </c>
      <c r="D132" s="2" t="s">
        <v>27</v>
      </c>
      <c r="E132" s="8" t="s">
        <v>113</v>
      </c>
      <c r="F132" s="7" t="s">
        <v>114</v>
      </c>
      <c r="G132" s="7" t="s">
        <v>115</v>
      </c>
      <c r="H132" s="2">
        <v>2019</v>
      </c>
      <c r="I132" s="2">
        <v>364.2</v>
      </c>
      <c r="J132" s="3">
        <v>0.49199999999999999</v>
      </c>
      <c r="K132" s="3">
        <v>0.29689005063381002</v>
      </c>
      <c r="L132" s="4">
        <v>19.713561985559963</v>
      </c>
      <c r="M132" s="4">
        <v>386</v>
      </c>
      <c r="N132" s="3">
        <v>0.2171589310829817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8.25</v>
      </c>
      <c r="U132" s="2">
        <v>8.25</v>
      </c>
      <c r="V132" s="2">
        <f t="shared" si="11"/>
        <v>1</v>
      </c>
      <c r="W132" s="2">
        <v>1</v>
      </c>
      <c r="X132" s="5">
        <v>1379000</v>
      </c>
      <c r="Y132" s="5">
        <v>201000</v>
      </c>
      <c r="Z132" s="6">
        <v>0.14599999999999999</v>
      </c>
      <c r="AA132" s="5">
        <v>222000</v>
      </c>
      <c r="AB132" s="6">
        <v>0.16100000000000003</v>
      </c>
      <c r="AC132" s="10">
        <v>0.64191419141914197</v>
      </c>
      <c r="AD132" s="10">
        <v>0.61633663366336633</v>
      </c>
      <c r="AE132" s="10">
        <v>4.0488431876606681E-2</v>
      </c>
      <c r="AF132" s="10">
        <v>0.83878887070376429</v>
      </c>
      <c r="AG132" s="10">
        <v>0.81096563011456624</v>
      </c>
      <c r="AH132" s="10">
        <v>3.2195121951219513E-2</v>
      </c>
      <c r="AI132" s="7">
        <v>63268</v>
      </c>
      <c r="AJ132" s="2">
        <v>97.4</v>
      </c>
      <c r="AK132" s="7">
        <f t="shared" si="12"/>
        <v>64956.878850102665</v>
      </c>
      <c r="AL132" s="3">
        <v>9.039498E-2</v>
      </c>
      <c r="AM132" s="3">
        <v>0.10400000000000001</v>
      </c>
      <c r="AN132" s="3">
        <v>0.13400000000000001</v>
      </c>
      <c r="AO132" s="5">
        <v>3080156</v>
      </c>
      <c r="AP132" s="5">
        <v>1483933</v>
      </c>
      <c r="AQ132" s="5">
        <v>286466</v>
      </c>
      <c r="AR132" s="5">
        <v>900600</v>
      </c>
      <c r="AS132" s="5">
        <v>26363</v>
      </c>
      <c r="AT132" s="5">
        <v>274192</v>
      </c>
      <c r="AU132" s="5">
        <v>108602</v>
      </c>
      <c r="AV132" s="5">
        <v>185575</v>
      </c>
      <c r="AW132" s="5">
        <v>507064</v>
      </c>
      <c r="AX132" s="5">
        <v>250220</v>
      </c>
      <c r="AY132" s="5">
        <v>1257849</v>
      </c>
      <c r="AZ132" s="5">
        <v>383476</v>
      </c>
      <c r="BA132" s="5">
        <v>495972</v>
      </c>
      <c r="BB132" s="3">
        <f t="shared" si="10"/>
        <v>0.48177202713109335</v>
      </c>
      <c r="BC132" s="3">
        <f t="shared" si="10"/>
        <v>9.3003730979859464E-2</v>
      </c>
      <c r="BD132" s="3">
        <f t="shared" si="10"/>
        <v>0.29238778815098976</v>
      </c>
      <c r="BE132" s="3">
        <f t="shared" si="9"/>
        <v>8.5589820775311375E-3</v>
      </c>
      <c r="BF132" s="3">
        <f t="shared" si="9"/>
        <v>8.9018867875523183E-2</v>
      </c>
      <c r="BG132" s="3">
        <f t="shared" si="9"/>
        <v>3.5258603785003097E-2</v>
      </c>
      <c r="BH132" s="3">
        <f t="shared" si="9"/>
        <v>6.024857182558286E-2</v>
      </c>
      <c r="BI132" s="3">
        <f t="shared" si="9"/>
        <v>0.16462283079168719</v>
      </c>
      <c r="BJ132" s="3">
        <f t="shared" si="9"/>
        <v>8.1236145182256997E-2</v>
      </c>
      <c r="BK132" s="3">
        <f t="shared" si="9"/>
        <v>0.4083718486985724</v>
      </c>
      <c r="BL132" s="3">
        <f t="shared" si="9"/>
        <v>0.12449888901730952</v>
      </c>
      <c r="BM132" s="3">
        <f t="shared" si="9"/>
        <v>0.16102171448459104</v>
      </c>
    </row>
    <row r="133" spans="1:65" x14ac:dyDescent="0.2">
      <c r="A133" s="1">
        <v>1</v>
      </c>
      <c r="B133" s="2" t="s">
        <v>41</v>
      </c>
      <c r="C133" s="1">
        <v>1</v>
      </c>
      <c r="D133" s="2" t="s">
        <v>42</v>
      </c>
      <c r="E133" s="8" t="s">
        <v>116</v>
      </c>
      <c r="F133" s="7" t="s">
        <v>117</v>
      </c>
      <c r="G133" s="7" t="s">
        <v>118</v>
      </c>
      <c r="H133" s="2">
        <v>2019</v>
      </c>
      <c r="I133" s="2">
        <v>334.52</v>
      </c>
      <c r="J133" s="3">
        <v>0.379</v>
      </c>
      <c r="K133" s="3">
        <v>0.1607712000673</v>
      </c>
      <c r="L133" s="4">
        <v>45.929142456834384</v>
      </c>
      <c r="M133" s="4">
        <v>1066</v>
      </c>
      <c r="N133" s="3">
        <v>0.59971870604781996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7.25</v>
      </c>
      <c r="U133" s="2">
        <v>7.25</v>
      </c>
      <c r="V133" s="2">
        <f t="shared" si="11"/>
        <v>0</v>
      </c>
      <c r="W133" s="2">
        <v>0</v>
      </c>
      <c r="X133" s="5">
        <v>677000</v>
      </c>
      <c r="Y133" s="5">
        <v>69000</v>
      </c>
      <c r="Z133" s="6">
        <v>0.10299999999999999</v>
      </c>
      <c r="AA133" s="5">
        <v>79000</v>
      </c>
      <c r="AB133" s="6">
        <v>0.11600000000000001</v>
      </c>
      <c r="AC133" s="10">
        <v>0.6922390722569135</v>
      </c>
      <c r="AD133" s="10">
        <v>0.67439785905441574</v>
      </c>
      <c r="AE133" s="10">
        <v>2.5773195876288658E-2</v>
      </c>
      <c r="AF133" s="10">
        <v>0.876953125</v>
      </c>
      <c r="AG133" s="10">
        <v>0.86328125</v>
      </c>
      <c r="AH133" s="10">
        <v>1.5590200445434299E-2</v>
      </c>
      <c r="AI133" s="7">
        <v>78571</v>
      </c>
      <c r="AJ133" s="2">
        <v>106.5</v>
      </c>
      <c r="AK133" s="7">
        <f t="shared" si="12"/>
        <v>73775.586854460096</v>
      </c>
      <c r="AL133" s="3">
        <v>5.7614699999999998E-2</v>
      </c>
      <c r="AM133" s="3">
        <v>3.7000000000000005E-2</v>
      </c>
      <c r="AN133" s="3">
        <v>8.3000000000000004E-2</v>
      </c>
      <c r="AO133" s="5">
        <v>1359711</v>
      </c>
      <c r="AP133" s="5">
        <v>1220437</v>
      </c>
      <c r="AQ133" s="5">
        <v>20054</v>
      </c>
      <c r="AR133" s="5">
        <v>54589</v>
      </c>
      <c r="AS133" s="5">
        <v>2924</v>
      </c>
      <c r="AT133" s="5">
        <v>40200</v>
      </c>
      <c r="AU133" s="5">
        <v>21507</v>
      </c>
      <c r="AV133" s="5">
        <v>63621</v>
      </c>
      <c r="AW133" s="5">
        <v>191632</v>
      </c>
      <c r="AX133" s="5">
        <v>123691</v>
      </c>
      <c r="AY133" s="5">
        <v>512589</v>
      </c>
      <c r="AZ133" s="5">
        <v>214314</v>
      </c>
      <c r="BA133" s="5">
        <v>253864</v>
      </c>
      <c r="BB133" s="3">
        <f t="shared" si="10"/>
        <v>0.89757088087100867</v>
      </c>
      <c r="BC133" s="3">
        <f t="shared" si="10"/>
        <v>1.474872233879111E-2</v>
      </c>
      <c r="BD133" s="3">
        <f t="shared" si="10"/>
        <v>4.0147501932395926E-2</v>
      </c>
      <c r="BE133" s="3">
        <f t="shared" si="9"/>
        <v>2.1504569721065726E-3</v>
      </c>
      <c r="BF133" s="3">
        <f t="shared" si="9"/>
        <v>2.9565106114461087E-2</v>
      </c>
      <c r="BG133" s="3">
        <f t="shared" si="9"/>
        <v>1.5817331771236683E-2</v>
      </c>
      <c r="BH133" s="3">
        <f t="shared" si="9"/>
        <v>4.6790089952938527E-2</v>
      </c>
      <c r="BI133" s="3">
        <f t="shared" si="9"/>
        <v>0.14093583121707481</v>
      </c>
      <c r="BJ133" s="3">
        <f t="shared" si="9"/>
        <v>9.0968595532433E-2</v>
      </c>
      <c r="BK133" s="3">
        <f t="shared" si="9"/>
        <v>0.37698378552501233</v>
      </c>
      <c r="BL133" s="3">
        <f t="shared" si="9"/>
        <v>0.15761731720931874</v>
      </c>
      <c r="BM133" s="3">
        <f t="shared" si="9"/>
        <v>0.18670438056322264</v>
      </c>
    </row>
    <row r="134" spans="1:65" x14ac:dyDescent="0.2">
      <c r="A134" s="1">
        <v>1</v>
      </c>
      <c r="B134" s="2" t="s">
        <v>41</v>
      </c>
      <c r="C134" s="1">
        <v>2</v>
      </c>
      <c r="D134" s="2" t="s">
        <v>119</v>
      </c>
      <c r="E134" s="8" t="s">
        <v>120</v>
      </c>
      <c r="F134" s="7" t="s">
        <v>121</v>
      </c>
      <c r="G134" s="7" t="s">
        <v>122</v>
      </c>
      <c r="H134" s="2">
        <v>2019</v>
      </c>
      <c r="I134" s="2">
        <v>460.71</v>
      </c>
      <c r="J134" s="3">
        <v>0.51100000000000001</v>
      </c>
      <c r="K134" s="3">
        <v>0.58962874387764996</v>
      </c>
      <c r="L134" s="4">
        <v>15.510589902145295</v>
      </c>
      <c r="M134" s="4">
        <v>559</v>
      </c>
      <c r="N134" s="3">
        <v>0.31448663853727143</v>
      </c>
      <c r="O134" s="2">
        <v>0.39</v>
      </c>
      <c r="P134" s="2">
        <v>0</v>
      </c>
      <c r="Q134" s="2">
        <v>0</v>
      </c>
      <c r="R134" s="2">
        <v>1</v>
      </c>
      <c r="S134" s="2">
        <v>1</v>
      </c>
      <c r="T134" s="2">
        <v>11</v>
      </c>
      <c r="U134" s="2">
        <v>11</v>
      </c>
      <c r="V134" s="2">
        <f t="shared" si="11"/>
        <v>1</v>
      </c>
      <c r="W134" s="2">
        <v>0</v>
      </c>
      <c r="X134" s="5">
        <v>4094000</v>
      </c>
      <c r="Y134" s="5">
        <v>642000</v>
      </c>
      <c r="Z134" s="6">
        <v>0.157</v>
      </c>
      <c r="AA134" s="5">
        <v>712000</v>
      </c>
      <c r="AB134" s="6">
        <v>0.17399999999999999</v>
      </c>
      <c r="AC134" s="10">
        <v>0.63894781501909204</v>
      </c>
      <c r="AD134" s="10">
        <v>0.61646160373355963</v>
      </c>
      <c r="AE134" s="10">
        <v>3.51925630810093E-2</v>
      </c>
      <c r="AF134" s="10">
        <v>0.85037037037037033</v>
      </c>
      <c r="AG134" s="10">
        <v>0.82666666666666666</v>
      </c>
      <c r="AH134" s="10">
        <v>2.7874564459930314E-2</v>
      </c>
      <c r="AI134" s="7">
        <v>85786</v>
      </c>
      <c r="AJ134" s="2">
        <v>116</v>
      </c>
      <c r="AK134" s="7">
        <f t="shared" si="12"/>
        <v>73953.448275862072</v>
      </c>
      <c r="AL134" s="3">
        <v>7.3273789999999991E-2</v>
      </c>
      <c r="AM134" s="3">
        <v>6.3E-2</v>
      </c>
      <c r="AN134" s="3">
        <v>0.125</v>
      </c>
      <c r="AO134" s="5">
        <v>8882190</v>
      </c>
      <c r="AP134" s="5">
        <v>4850995</v>
      </c>
      <c r="AQ134" s="5">
        <v>1148564</v>
      </c>
      <c r="AR134" s="5">
        <v>1856844</v>
      </c>
      <c r="AS134" s="5">
        <v>12823</v>
      </c>
      <c r="AT134" s="5">
        <v>873635</v>
      </c>
      <c r="AU134" s="5">
        <v>139329</v>
      </c>
      <c r="AV134" s="5">
        <v>514690</v>
      </c>
      <c r="AW134" s="5">
        <v>1423888</v>
      </c>
      <c r="AX134" s="5">
        <v>753634</v>
      </c>
      <c r="AY134" s="5">
        <v>3490794</v>
      </c>
      <c r="AZ134" s="5">
        <v>1223649</v>
      </c>
      <c r="BA134" s="5">
        <v>1475535</v>
      </c>
      <c r="BB134" s="3">
        <f t="shared" si="10"/>
        <v>0.54614852868493013</v>
      </c>
      <c r="BC134" s="3">
        <f t="shared" si="10"/>
        <v>0.12931090192846584</v>
      </c>
      <c r="BD134" s="3">
        <f t="shared" si="10"/>
        <v>0.20905249718819346</v>
      </c>
      <c r="BE134" s="3">
        <f t="shared" si="9"/>
        <v>1.4436754899411069E-3</v>
      </c>
      <c r="BF134" s="3">
        <f t="shared" si="9"/>
        <v>9.8358062594923093E-2</v>
      </c>
      <c r="BG134" s="3">
        <f t="shared" si="9"/>
        <v>1.5686334113546321E-2</v>
      </c>
      <c r="BH134" s="3">
        <f t="shared" si="9"/>
        <v>5.7946294776400863E-2</v>
      </c>
      <c r="BI134" s="3">
        <f t="shared" si="9"/>
        <v>0.16030821227647685</v>
      </c>
      <c r="BJ134" s="3">
        <f t="shared" si="9"/>
        <v>8.4847768399460038E-2</v>
      </c>
      <c r="BK134" s="3">
        <f t="shared" si="9"/>
        <v>0.39301050754374767</v>
      </c>
      <c r="BL134" s="3">
        <f t="shared" si="9"/>
        <v>0.1377643351470752</v>
      </c>
      <c r="BM134" s="3">
        <f t="shared" si="9"/>
        <v>0.16612288185683935</v>
      </c>
    </row>
    <row r="135" spans="1:65" x14ac:dyDescent="0.2">
      <c r="A135" s="1">
        <v>4</v>
      </c>
      <c r="B135" s="2" t="s">
        <v>22</v>
      </c>
      <c r="C135" s="1">
        <v>8</v>
      </c>
      <c r="D135" s="2" t="s">
        <v>27</v>
      </c>
      <c r="E135" s="8" t="s">
        <v>123</v>
      </c>
      <c r="F135" s="7" t="s">
        <v>124</v>
      </c>
      <c r="G135" s="7" t="s">
        <v>125</v>
      </c>
      <c r="H135" s="2">
        <v>2019</v>
      </c>
      <c r="I135" s="2">
        <v>341.31</v>
      </c>
      <c r="J135" s="3">
        <v>0.53300000000000003</v>
      </c>
      <c r="K135" s="3">
        <v>0.17928306992807</v>
      </c>
      <c r="L135" s="4">
        <v>23.671455331307083</v>
      </c>
      <c r="M135" s="4">
        <v>447</v>
      </c>
      <c r="N135" s="3">
        <v>0.25147679324894517</v>
      </c>
      <c r="O135" s="2">
        <v>0.17</v>
      </c>
      <c r="P135" s="2">
        <v>0</v>
      </c>
      <c r="Q135" s="2">
        <v>0</v>
      </c>
      <c r="R135" s="2">
        <v>1</v>
      </c>
      <c r="S135" s="2">
        <v>1</v>
      </c>
      <c r="T135" s="2">
        <v>9</v>
      </c>
      <c r="U135" s="2">
        <v>9</v>
      </c>
      <c r="V135" s="2">
        <f t="shared" si="11"/>
        <v>1</v>
      </c>
      <c r="W135" s="2">
        <v>0</v>
      </c>
      <c r="X135" s="5">
        <v>813000</v>
      </c>
      <c r="Y135" s="5">
        <v>58000</v>
      </c>
      <c r="Z135" s="6">
        <v>7.0999999999999994E-2</v>
      </c>
      <c r="AA135" s="5">
        <v>72000</v>
      </c>
      <c r="AB135" s="6">
        <v>8.7999999999999995E-2</v>
      </c>
      <c r="AC135" s="10">
        <v>0.58048780487804874</v>
      </c>
      <c r="AD135" s="10">
        <v>0.55243902439024395</v>
      </c>
      <c r="AE135" s="10">
        <v>4.9369747899159662E-2</v>
      </c>
      <c r="AF135" s="10">
        <v>0.77526595744680848</v>
      </c>
      <c r="AG135" s="10">
        <v>0.74468085106382975</v>
      </c>
      <c r="AH135" s="10">
        <v>4.1166380789022301E-2</v>
      </c>
      <c r="AI135" s="7">
        <v>52021</v>
      </c>
      <c r="AJ135" s="2">
        <v>91.1</v>
      </c>
      <c r="AK135" s="7">
        <f t="shared" si="12"/>
        <v>57103.183315038426</v>
      </c>
      <c r="AL135" s="3">
        <v>0.13524459999999999</v>
      </c>
      <c r="AM135" s="3">
        <v>0.153</v>
      </c>
      <c r="AN135" s="3">
        <v>0.13600000000000001</v>
      </c>
      <c r="AO135" s="5">
        <v>2096829</v>
      </c>
      <c r="AP135" s="5">
        <v>772630</v>
      </c>
      <c r="AQ135" s="5">
        <v>39583</v>
      </c>
      <c r="AR135" s="5">
        <v>1032942</v>
      </c>
      <c r="AS135" s="5">
        <v>185233</v>
      </c>
      <c r="AT135" s="5">
        <v>34069</v>
      </c>
      <c r="AU135" s="5">
        <v>32372</v>
      </c>
      <c r="AV135" s="5">
        <v>120986</v>
      </c>
      <c r="AW135" s="5">
        <v>354852</v>
      </c>
      <c r="AX135" s="5">
        <v>195875</v>
      </c>
      <c r="AY135" s="5">
        <v>774589</v>
      </c>
      <c r="AZ135" s="5">
        <v>272921</v>
      </c>
      <c r="BA135" s="5">
        <v>377606</v>
      </c>
      <c r="BB135" s="3">
        <f t="shared" si="10"/>
        <v>0.36847544554181577</v>
      </c>
      <c r="BC135" s="3">
        <f t="shared" si="10"/>
        <v>1.8877552723660346E-2</v>
      </c>
      <c r="BD135" s="3">
        <f t="shared" si="10"/>
        <v>0.49262100056800051</v>
      </c>
      <c r="BE135" s="3">
        <f t="shared" si="9"/>
        <v>8.8339583246893283E-2</v>
      </c>
      <c r="BF135" s="3">
        <f t="shared" si="9"/>
        <v>1.6247867613429612E-2</v>
      </c>
      <c r="BG135" s="3">
        <f t="shared" si="9"/>
        <v>1.5438550306200458E-2</v>
      </c>
      <c r="BH135" s="3">
        <f t="shared" si="9"/>
        <v>5.769950720826543E-2</v>
      </c>
      <c r="BI135" s="3">
        <f t="shared" si="9"/>
        <v>0.16923268421030041</v>
      </c>
      <c r="BJ135" s="3">
        <f t="shared" si="9"/>
        <v>9.3414865971426383E-2</v>
      </c>
      <c r="BK135" s="3">
        <f t="shared" si="9"/>
        <v>0.36940971342918283</v>
      </c>
      <c r="BL135" s="3">
        <f t="shared" si="9"/>
        <v>0.13015892092297465</v>
      </c>
      <c r="BM135" s="3">
        <f t="shared" si="9"/>
        <v>0.1800843082578503</v>
      </c>
    </row>
    <row r="136" spans="1:65" x14ac:dyDescent="0.2">
      <c r="A136" s="1">
        <v>1</v>
      </c>
      <c r="B136" s="2" t="s">
        <v>41</v>
      </c>
      <c r="C136" s="1">
        <v>2</v>
      </c>
      <c r="D136" s="2" t="s">
        <v>119</v>
      </c>
      <c r="E136" s="8" t="s">
        <v>126</v>
      </c>
      <c r="F136" s="7" t="s">
        <v>127</v>
      </c>
      <c r="G136" s="7" t="s">
        <v>128</v>
      </c>
      <c r="H136" s="2">
        <v>2019</v>
      </c>
      <c r="I136" s="2">
        <v>363.24</v>
      </c>
      <c r="J136" s="3">
        <v>0.4</v>
      </c>
      <c r="K136" s="3">
        <v>0.36534987319807</v>
      </c>
      <c r="L136" s="4">
        <v>41.599305860249537</v>
      </c>
      <c r="M136" s="4">
        <v>789</v>
      </c>
      <c r="N136" s="3">
        <v>0.44388185654008439</v>
      </c>
      <c r="O136" s="2">
        <v>0.3</v>
      </c>
      <c r="P136" s="2">
        <v>0</v>
      </c>
      <c r="Q136" s="2">
        <v>0</v>
      </c>
      <c r="R136" s="2">
        <v>1</v>
      </c>
      <c r="S136" s="2">
        <v>1</v>
      </c>
      <c r="T136" s="2">
        <v>11.8</v>
      </c>
      <c r="U136" s="2">
        <v>11.8</v>
      </c>
      <c r="V136" s="2">
        <f t="shared" si="11"/>
        <v>1</v>
      </c>
      <c r="W136" s="2">
        <v>0</v>
      </c>
      <c r="X136" s="5">
        <v>8253000</v>
      </c>
      <c r="Y136" s="5">
        <v>1732000</v>
      </c>
      <c r="Z136" s="6">
        <v>0.21</v>
      </c>
      <c r="AA136" s="5">
        <v>1877000</v>
      </c>
      <c r="AB136" s="6">
        <v>0.22700000000000001</v>
      </c>
      <c r="AC136" s="10">
        <v>0.60519928461931527</v>
      </c>
      <c r="AD136" s="10">
        <v>0.58118293306080737</v>
      </c>
      <c r="AE136" s="10">
        <v>3.9683377308707121E-2</v>
      </c>
      <c r="AF136" s="10">
        <v>0.80621596493558245</v>
      </c>
      <c r="AG136" s="10">
        <v>0.77925355292867582</v>
      </c>
      <c r="AH136" s="10">
        <v>3.3278418451400331E-2</v>
      </c>
      <c r="AI136" s="7">
        <v>72038</v>
      </c>
      <c r="AJ136" s="2">
        <v>116.3</v>
      </c>
      <c r="AK136" s="7">
        <f t="shared" si="12"/>
        <v>61941.530524505593</v>
      </c>
      <c r="AL136" s="3">
        <v>0.1160524</v>
      </c>
      <c r="AM136" s="3">
        <v>0.125</v>
      </c>
      <c r="AN136" s="3">
        <v>0.14400000000000002</v>
      </c>
      <c r="AO136" s="5">
        <v>19453561</v>
      </c>
      <c r="AP136" s="5">
        <v>10755420</v>
      </c>
      <c r="AQ136" s="5">
        <v>2813773</v>
      </c>
      <c r="AR136" s="5">
        <v>3751058</v>
      </c>
      <c r="AS136" s="5">
        <v>56781</v>
      </c>
      <c r="AT136" s="5">
        <v>1722411</v>
      </c>
      <c r="AU136" s="5">
        <v>354118</v>
      </c>
      <c r="AV136" s="5">
        <v>1127001</v>
      </c>
      <c r="AW136" s="5">
        <v>2901298</v>
      </c>
      <c r="AX136" s="5">
        <v>1762544</v>
      </c>
      <c r="AY136" s="5">
        <v>7769416</v>
      </c>
      <c r="AZ136" s="5">
        <v>2597156</v>
      </c>
      <c r="BA136" s="5">
        <v>3296146</v>
      </c>
      <c r="BB136" s="3">
        <f t="shared" si="10"/>
        <v>0.55287666869834273</v>
      </c>
      <c r="BC136" s="3">
        <f t="shared" si="10"/>
        <v>0.14464051080416587</v>
      </c>
      <c r="BD136" s="3">
        <f t="shared" si="10"/>
        <v>0.19282114981416512</v>
      </c>
      <c r="BE136" s="3">
        <f t="shared" si="9"/>
        <v>2.9187972320337649E-3</v>
      </c>
      <c r="BF136" s="3">
        <f t="shared" si="9"/>
        <v>8.8539625213090806E-2</v>
      </c>
      <c r="BG136" s="3">
        <f t="shared" si="9"/>
        <v>1.8203248238201734E-2</v>
      </c>
      <c r="BH136" s="3">
        <f t="shared" si="9"/>
        <v>5.7932889510563128E-2</v>
      </c>
      <c r="BI136" s="3">
        <f t="shared" si="9"/>
        <v>0.14913968707323044</v>
      </c>
      <c r="BJ136" s="3">
        <f t="shared" si="9"/>
        <v>9.0602640822418062E-2</v>
      </c>
      <c r="BK136" s="3">
        <f t="shared" si="9"/>
        <v>0.39938271455801844</v>
      </c>
      <c r="BL136" s="3">
        <f t="shared" si="9"/>
        <v>0.13350542864620005</v>
      </c>
      <c r="BM136" s="3">
        <f t="shared" si="9"/>
        <v>0.16943663938956985</v>
      </c>
    </row>
    <row r="137" spans="1:65" x14ac:dyDescent="0.2">
      <c r="A137" s="1">
        <v>3</v>
      </c>
      <c r="B137" s="2" t="s">
        <v>17</v>
      </c>
      <c r="C137" s="1">
        <v>5</v>
      </c>
      <c r="D137" s="2" t="s">
        <v>46</v>
      </c>
      <c r="E137" s="8" t="s">
        <v>129</v>
      </c>
      <c r="F137" s="7" t="s">
        <v>130</v>
      </c>
      <c r="G137" s="7" t="s">
        <v>131</v>
      </c>
      <c r="H137" s="2">
        <v>2019</v>
      </c>
      <c r="I137" s="2">
        <v>267.51</v>
      </c>
      <c r="J137" s="3">
        <v>0.38</v>
      </c>
      <c r="K137" s="3">
        <v>9.5457594485857E-2</v>
      </c>
      <c r="L137" s="4">
        <v>6.5441621892119679</v>
      </c>
      <c r="M137" s="4">
        <v>272</v>
      </c>
      <c r="N137" s="3">
        <v>0.15302390998593529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7.25</v>
      </c>
      <c r="U137" s="2">
        <v>7.25</v>
      </c>
      <c r="V137" s="2">
        <f t="shared" si="11"/>
        <v>0</v>
      </c>
      <c r="W137" s="2">
        <v>1</v>
      </c>
      <c r="X137" s="5">
        <v>4396000</v>
      </c>
      <c r="Y137" s="5">
        <v>102000</v>
      </c>
      <c r="Z137" s="6">
        <v>2.3E-2</v>
      </c>
      <c r="AA137" s="5">
        <v>150000</v>
      </c>
      <c r="AB137" s="6">
        <v>3.4000000000000002E-2</v>
      </c>
      <c r="AC137" s="10">
        <v>0.61700837073880865</v>
      </c>
      <c r="AD137" s="10">
        <v>0.59274535969913866</v>
      </c>
      <c r="AE137" s="10">
        <v>3.9323633503735744E-2</v>
      </c>
      <c r="AF137" s="10">
        <v>0.82056351952545725</v>
      </c>
      <c r="AG137" s="10">
        <v>0.79658922392486409</v>
      </c>
      <c r="AH137" s="10">
        <v>2.9216867469879518E-2</v>
      </c>
      <c r="AI137" s="7">
        <v>57388</v>
      </c>
      <c r="AJ137" s="2">
        <v>91.7</v>
      </c>
      <c r="AK137" s="7">
        <f t="shared" si="12"/>
        <v>62582.333696837515</v>
      </c>
      <c r="AL137" s="3">
        <v>0.1261758</v>
      </c>
      <c r="AM137" s="3">
        <v>0.127</v>
      </c>
      <c r="AN137" s="3">
        <v>0.13100000000000001</v>
      </c>
      <c r="AO137" s="5">
        <v>10488084</v>
      </c>
      <c r="AP137" s="5">
        <v>6567102</v>
      </c>
      <c r="AQ137" s="5">
        <v>2240609</v>
      </c>
      <c r="AR137" s="5">
        <v>1025830</v>
      </c>
      <c r="AS137" s="5">
        <v>117219</v>
      </c>
      <c r="AT137" s="5">
        <v>329922</v>
      </c>
      <c r="AU137" s="5">
        <v>207402</v>
      </c>
      <c r="AV137" s="5">
        <v>609770</v>
      </c>
      <c r="AW137" s="5">
        <v>1690945</v>
      </c>
      <c r="AX137" s="5">
        <v>990587</v>
      </c>
      <c r="AY137" s="5">
        <v>4083563</v>
      </c>
      <c r="AZ137" s="5">
        <v>1362125</v>
      </c>
      <c r="BA137" s="5">
        <v>1751094</v>
      </c>
      <c r="BB137" s="3">
        <f t="shared" si="10"/>
        <v>0.62614887523784135</v>
      </c>
      <c r="BC137" s="3">
        <f t="shared" si="10"/>
        <v>0.21363377715128903</v>
      </c>
      <c r="BD137" s="3">
        <f t="shared" si="10"/>
        <v>9.7809094587724507E-2</v>
      </c>
      <c r="BE137" s="3">
        <f t="shared" si="9"/>
        <v>1.1176397900703312E-2</v>
      </c>
      <c r="BF137" s="3">
        <f t="shared" si="9"/>
        <v>3.1456841878840784E-2</v>
      </c>
      <c r="BG137" s="3">
        <f t="shared" si="9"/>
        <v>1.9775013243601022E-2</v>
      </c>
      <c r="BH137" s="3">
        <f t="shared" ref="BH137:BM154" si="13">+AV137/$AO137</f>
        <v>5.8139313148140311E-2</v>
      </c>
      <c r="BI137" s="3">
        <f t="shared" si="13"/>
        <v>0.16122534869095251</v>
      </c>
      <c r="BJ137" s="3">
        <f t="shared" si="13"/>
        <v>9.4448804948549236E-2</v>
      </c>
      <c r="BK137" s="3">
        <f t="shared" si="13"/>
        <v>0.38935262150837086</v>
      </c>
      <c r="BL137" s="3">
        <f t="shared" si="13"/>
        <v>0.1298735784343451</v>
      </c>
      <c r="BM137" s="3">
        <f t="shared" si="13"/>
        <v>0.16696033326964199</v>
      </c>
    </row>
    <row r="138" spans="1:65" x14ac:dyDescent="0.2">
      <c r="A138" s="1">
        <v>2</v>
      </c>
      <c r="B138" s="2" t="s">
        <v>65</v>
      </c>
      <c r="C138" s="1">
        <v>4</v>
      </c>
      <c r="D138" s="2" t="s">
        <v>73</v>
      </c>
      <c r="E138" s="8" t="s">
        <v>132</v>
      </c>
      <c r="F138" s="7" t="s">
        <v>133</v>
      </c>
      <c r="G138" s="7" t="s">
        <v>134</v>
      </c>
      <c r="H138" s="2">
        <v>2019</v>
      </c>
      <c r="I138" s="2">
        <v>460.82</v>
      </c>
      <c r="J138" s="3">
        <v>0.501</v>
      </c>
      <c r="K138" s="3">
        <v>0.35586979690185999</v>
      </c>
      <c r="L138" s="4">
        <v>12.59383004788952</v>
      </c>
      <c r="M138" s="4">
        <v>486</v>
      </c>
      <c r="N138" s="3">
        <v>0.27341772151898736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7.25</v>
      </c>
      <c r="U138" s="2">
        <v>7.25</v>
      </c>
      <c r="V138" s="2">
        <f t="shared" si="11"/>
        <v>0</v>
      </c>
      <c r="W138" s="2">
        <v>1</v>
      </c>
      <c r="X138" s="5">
        <v>356000</v>
      </c>
      <c r="Y138" s="5">
        <v>21000</v>
      </c>
      <c r="Z138" s="6">
        <v>0.06</v>
      </c>
      <c r="AA138" s="5">
        <v>27000</v>
      </c>
      <c r="AB138" s="6">
        <v>7.4999999999999997E-2</v>
      </c>
      <c r="AC138" s="10">
        <v>0.69415807560137455</v>
      </c>
      <c r="AD138" s="10">
        <v>0.67697594501718217</v>
      </c>
      <c r="AE138" s="10">
        <v>2.2277227722772276E-2</v>
      </c>
      <c r="AF138" s="10">
        <v>0.87108013937282225</v>
      </c>
      <c r="AG138" s="10">
        <v>0.85365853658536583</v>
      </c>
      <c r="AH138" s="10">
        <v>2.4E-2</v>
      </c>
      <c r="AI138" s="7">
        <v>67402</v>
      </c>
      <c r="AJ138" s="2">
        <v>89.3</v>
      </c>
      <c r="AK138" s="7">
        <f t="shared" si="12"/>
        <v>75478.163493840984</v>
      </c>
      <c r="AL138" s="3">
        <v>9.9809490000000001E-2</v>
      </c>
      <c r="AM138" s="3">
        <v>8.1000000000000003E-2</v>
      </c>
      <c r="AN138" s="3">
        <v>9.3000000000000013E-2</v>
      </c>
      <c r="AO138" s="5">
        <v>762062</v>
      </c>
      <c r="AP138" s="5">
        <v>637513</v>
      </c>
      <c r="AQ138" s="5">
        <v>24866</v>
      </c>
      <c r="AR138" s="5">
        <v>31532</v>
      </c>
      <c r="AS138" s="5">
        <v>39211</v>
      </c>
      <c r="AT138" s="5">
        <v>13085</v>
      </c>
      <c r="AU138" s="5">
        <v>15855</v>
      </c>
      <c r="AV138" s="5">
        <v>54101</v>
      </c>
      <c r="AW138" s="5">
        <v>126070</v>
      </c>
      <c r="AX138" s="5">
        <v>82822</v>
      </c>
      <c r="AY138" s="5">
        <v>285346</v>
      </c>
      <c r="AZ138" s="5">
        <v>93878</v>
      </c>
      <c r="BA138" s="5">
        <v>119845</v>
      </c>
      <c r="BB138" s="3">
        <f t="shared" si="10"/>
        <v>0.83656316677645648</v>
      </c>
      <c r="BC138" s="3">
        <f t="shared" si="10"/>
        <v>3.2629891006243583E-2</v>
      </c>
      <c r="BD138" s="3">
        <f t="shared" si="10"/>
        <v>4.1377210778125666E-2</v>
      </c>
      <c r="BE138" s="3">
        <f t="shared" si="10"/>
        <v>5.1453818718162042E-2</v>
      </c>
      <c r="BF138" s="3">
        <f t="shared" si="10"/>
        <v>1.7170518934154964E-2</v>
      </c>
      <c r="BG138" s="3">
        <f t="shared" si="10"/>
        <v>2.0805393786857238E-2</v>
      </c>
      <c r="BH138" s="3">
        <f t="shared" si="13"/>
        <v>7.099291133792264E-2</v>
      </c>
      <c r="BI138" s="3">
        <f t="shared" si="13"/>
        <v>0.16543273381955798</v>
      </c>
      <c r="BJ138" s="3">
        <f t="shared" si="13"/>
        <v>0.10868144586660927</v>
      </c>
      <c r="BK138" s="3">
        <f t="shared" si="13"/>
        <v>0.37443935007912743</v>
      </c>
      <c r="BL138" s="3">
        <f t="shared" si="13"/>
        <v>0.12318945177688954</v>
      </c>
      <c r="BM138" s="3">
        <f t="shared" si="13"/>
        <v>0.15726410711989314</v>
      </c>
    </row>
    <row r="139" spans="1:65" x14ac:dyDescent="0.2">
      <c r="A139" s="1">
        <v>2</v>
      </c>
      <c r="B139" s="2" t="s">
        <v>65</v>
      </c>
      <c r="C139" s="1">
        <v>3</v>
      </c>
      <c r="D139" s="2" t="s">
        <v>66</v>
      </c>
      <c r="E139" s="8" t="s">
        <v>135</v>
      </c>
      <c r="F139" s="7" t="s">
        <v>136</v>
      </c>
      <c r="G139" s="7" t="s">
        <v>137</v>
      </c>
      <c r="H139" s="2">
        <v>2019</v>
      </c>
      <c r="I139" s="2">
        <v>377.84</v>
      </c>
      <c r="J139" s="3">
        <v>0.42199999999999999</v>
      </c>
      <c r="K139" s="3">
        <v>0.20528533014002001</v>
      </c>
      <c r="L139" s="4">
        <v>25.046290043701475</v>
      </c>
      <c r="M139" s="4">
        <v>497</v>
      </c>
      <c r="N139" s="3">
        <v>0.27960618846694796</v>
      </c>
      <c r="O139" s="2">
        <v>0.3</v>
      </c>
      <c r="P139" s="2">
        <v>0</v>
      </c>
      <c r="Q139" s="2">
        <v>0</v>
      </c>
      <c r="R139" s="2">
        <v>1</v>
      </c>
      <c r="S139" s="2">
        <v>0</v>
      </c>
      <c r="T139" s="2">
        <v>8.6999999999999993</v>
      </c>
      <c r="U139" s="2">
        <v>8.6999999999999993</v>
      </c>
      <c r="V139" s="2">
        <f t="shared" si="11"/>
        <v>1</v>
      </c>
      <c r="W139" s="2">
        <v>0</v>
      </c>
      <c r="X139" s="5">
        <v>5127000</v>
      </c>
      <c r="Y139" s="5">
        <v>610000</v>
      </c>
      <c r="Z139" s="6">
        <v>0.11899999999999999</v>
      </c>
      <c r="AA139" s="5">
        <v>673000</v>
      </c>
      <c r="AB139" s="6">
        <v>0.13100000000000001</v>
      </c>
      <c r="AC139" s="10">
        <v>0.63210304145470286</v>
      </c>
      <c r="AD139" s="10">
        <v>0.60710033553414877</v>
      </c>
      <c r="AE139" s="10">
        <v>3.9726027397260277E-2</v>
      </c>
      <c r="AF139" s="10">
        <v>0.83430300209448449</v>
      </c>
      <c r="AG139" s="10">
        <v>0.80311845473586219</v>
      </c>
      <c r="AH139" s="10">
        <v>3.7099023709902368E-2</v>
      </c>
      <c r="AI139" s="7">
        <v>58704</v>
      </c>
      <c r="AJ139" s="2">
        <v>88.4</v>
      </c>
      <c r="AK139" s="7">
        <f t="shared" si="12"/>
        <v>66407.239819004521</v>
      </c>
      <c r="AL139" s="3">
        <v>8.9802149999999997E-2</v>
      </c>
      <c r="AM139" s="3">
        <v>0.124</v>
      </c>
      <c r="AN139" s="3">
        <v>0.10099999999999999</v>
      </c>
      <c r="AO139" s="5">
        <v>11689100</v>
      </c>
      <c r="AP139" s="5">
        <v>9169092</v>
      </c>
      <c r="AQ139" s="5">
        <v>1481352</v>
      </c>
      <c r="AR139" s="5">
        <v>470462</v>
      </c>
      <c r="AS139" s="5">
        <v>22944</v>
      </c>
      <c r="AT139" s="5">
        <v>292079</v>
      </c>
      <c r="AU139" s="5">
        <v>253171</v>
      </c>
      <c r="AV139" s="5">
        <v>690828</v>
      </c>
      <c r="AW139" s="5">
        <v>1887191</v>
      </c>
      <c r="AX139" s="5">
        <v>1060311</v>
      </c>
      <c r="AY139" s="5">
        <v>4399767</v>
      </c>
      <c r="AZ139" s="5">
        <v>1604683</v>
      </c>
      <c r="BA139" s="5">
        <v>2046320</v>
      </c>
      <c r="BB139" s="3">
        <f t="shared" si="10"/>
        <v>0.78441385564329158</v>
      </c>
      <c r="BC139" s="3">
        <f t="shared" si="10"/>
        <v>0.12672934614298792</v>
      </c>
      <c r="BD139" s="3">
        <f t="shared" si="10"/>
        <v>4.0247923278952186E-2</v>
      </c>
      <c r="BE139" s="3">
        <f t="shared" si="10"/>
        <v>1.9628542830500209E-3</v>
      </c>
      <c r="BF139" s="3">
        <f t="shared" si="10"/>
        <v>2.4987295856823879E-2</v>
      </c>
      <c r="BG139" s="3">
        <f t="shared" si="10"/>
        <v>2.1658724794894387E-2</v>
      </c>
      <c r="BH139" s="3">
        <f t="shared" si="13"/>
        <v>5.9100187354030678E-2</v>
      </c>
      <c r="BI139" s="3">
        <f t="shared" si="13"/>
        <v>0.16144878562079201</v>
      </c>
      <c r="BJ139" s="3">
        <f t="shared" si="13"/>
        <v>9.0709378823006045E-2</v>
      </c>
      <c r="BK139" s="3">
        <f t="shared" si="13"/>
        <v>0.37639912397019448</v>
      </c>
      <c r="BL139" s="3">
        <f t="shared" si="13"/>
        <v>0.13728028676288165</v>
      </c>
      <c r="BM139" s="3">
        <f t="shared" si="13"/>
        <v>0.17506223746909513</v>
      </c>
    </row>
    <row r="140" spans="1:65" x14ac:dyDescent="0.2">
      <c r="A140" s="1">
        <v>3</v>
      </c>
      <c r="B140" s="2" t="s">
        <v>17</v>
      </c>
      <c r="C140" s="1">
        <v>7</v>
      </c>
      <c r="D140" s="2" t="s">
        <v>31</v>
      </c>
      <c r="E140" s="8" t="s">
        <v>138</v>
      </c>
      <c r="F140" s="7" t="s">
        <v>139</v>
      </c>
      <c r="G140" s="7" t="s">
        <v>140</v>
      </c>
      <c r="H140" s="2">
        <v>2019</v>
      </c>
      <c r="I140" s="2">
        <v>386.15</v>
      </c>
      <c r="J140" s="3">
        <v>0.52200000000000002</v>
      </c>
      <c r="K140" s="3">
        <v>0.24014027867505999</v>
      </c>
      <c r="L140" s="4">
        <v>9.8648029021860797</v>
      </c>
      <c r="M140" s="4">
        <v>292</v>
      </c>
      <c r="N140" s="3">
        <v>0.16427566807313643</v>
      </c>
      <c r="O140" s="2">
        <v>0.05</v>
      </c>
      <c r="P140" s="2">
        <v>0</v>
      </c>
      <c r="Q140" s="2">
        <v>0</v>
      </c>
      <c r="R140" s="2">
        <v>1</v>
      </c>
      <c r="S140" s="2">
        <v>0</v>
      </c>
      <c r="T140" s="2">
        <v>7.25</v>
      </c>
      <c r="U140" s="2">
        <v>7.25</v>
      </c>
      <c r="V140" s="2">
        <f t="shared" si="11"/>
        <v>0</v>
      </c>
      <c r="W140" s="2">
        <v>1</v>
      </c>
      <c r="X140" s="5">
        <v>1554000</v>
      </c>
      <c r="Y140" s="5">
        <v>96000</v>
      </c>
      <c r="Z140" s="6">
        <v>6.2E-2</v>
      </c>
      <c r="AA140" s="5">
        <v>123000</v>
      </c>
      <c r="AB140" s="6">
        <v>7.9000000000000001E-2</v>
      </c>
      <c r="AC140" s="10">
        <v>0.6081214922416639</v>
      </c>
      <c r="AD140" s="10">
        <v>0.58765269065698256</v>
      </c>
      <c r="AE140" s="10">
        <v>3.4201954397394138E-2</v>
      </c>
      <c r="AF140" s="10">
        <v>0.80273037542662118</v>
      </c>
      <c r="AG140" s="10">
        <v>0.77815699658703075</v>
      </c>
      <c r="AH140" s="10">
        <v>3.0612244897959183E-2</v>
      </c>
      <c r="AI140" s="7">
        <v>54447</v>
      </c>
      <c r="AJ140" s="2">
        <v>87.2</v>
      </c>
      <c r="AK140" s="7">
        <f t="shared" si="12"/>
        <v>62439.220183486235</v>
      </c>
      <c r="AL140" s="3">
        <v>0.14549719999999999</v>
      </c>
      <c r="AM140" s="3">
        <v>0.10800000000000001</v>
      </c>
      <c r="AN140" s="3">
        <v>0.107</v>
      </c>
      <c r="AO140" s="5">
        <v>3956971</v>
      </c>
      <c r="AP140" s="5">
        <v>2572388</v>
      </c>
      <c r="AQ140" s="5">
        <v>293458</v>
      </c>
      <c r="AR140" s="5">
        <v>438110</v>
      </c>
      <c r="AS140" s="5">
        <v>330735</v>
      </c>
      <c r="AT140" s="5">
        <v>98377</v>
      </c>
      <c r="AU140" s="5">
        <v>223903</v>
      </c>
      <c r="AV140" s="5">
        <v>255533</v>
      </c>
      <c r="AW140" s="5">
        <v>696705</v>
      </c>
      <c r="AX140" s="5">
        <v>380905</v>
      </c>
      <c r="AY140" s="5">
        <v>1495002</v>
      </c>
      <c r="AZ140" s="5">
        <v>493694</v>
      </c>
      <c r="BA140" s="5">
        <v>635132</v>
      </c>
      <c r="BB140" s="3">
        <f t="shared" si="10"/>
        <v>0.65009018261695628</v>
      </c>
      <c r="BC140" s="3">
        <f t="shared" si="10"/>
        <v>7.4162282210306824E-2</v>
      </c>
      <c r="BD140" s="3">
        <f t="shared" si="10"/>
        <v>0.11071852687320681</v>
      </c>
      <c r="BE140" s="3">
        <f t="shared" si="10"/>
        <v>8.3582871848188925E-2</v>
      </c>
      <c r="BF140" s="3">
        <f t="shared" si="10"/>
        <v>2.4861693451885294E-2</v>
      </c>
      <c r="BG140" s="3">
        <f t="shared" si="10"/>
        <v>5.6584442999455899E-2</v>
      </c>
      <c r="BH140" s="3">
        <f t="shared" si="13"/>
        <v>6.4577930947687004E-2</v>
      </c>
      <c r="BI140" s="3">
        <f t="shared" si="13"/>
        <v>0.17607028204149083</v>
      </c>
      <c r="BJ140" s="3">
        <f t="shared" si="13"/>
        <v>9.626176183752673E-2</v>
      </c>
      <c r="BK140" s="3">
        <f t="shared" si="13"/>
        <v>0.37781474769463813</v>
      </c>
      <c r="BL140" s="3">
        <f t="shared" si="13"/>
        <v>0.1247656351284859</v>
      </c>
      <c r="BM140" s="3">
        <f t="shared" si="13"/>
        <v>0.16050964235017137</v>
      </c>
    </row>
    <row r="141" spans="1:65" x14ac:dyDescent="0.2">
      <c r="A141" s="1">
        <v>4</v>
      </c>
      <c r="B141" s="2" t="s">
        <v>22</v>
      </c>
      <c r="C141" s="1">
        <v>9</v>
      </c>
      <c r="D141" s="2" t="s">
        <v>23</v>
      </c>
      <c r="E141" s="8" t="s">
        <v>141</v>
      </c>
      <c r="F141" s="7" t="s">
        <v>142</v>
      </c>
      <c r="G141" s="7" t="s">
        <v>143</v>
      </c>
      <c r="H141" s="2">
        <v>2019</v>
      </c>
      <c r="I141" s="2">
        <v>413.86</v>
      </c>
      <c r="J141" s="3">
        <v>0.49</v>
      </c>
      <c r="K141" s="3">
        <v>0.34569823910116998</v>
      </c>
      <c r="L141" s="4">
        <v>47.886995519109462</v>
      </c>
      <c r="M141" s="4">
        <v>506</v>
      </c>
      <c r="N141" s="3">
        <v>0.28466947960618849</v>
      </c>
      <c r="O141" s="2">
        <v>0.08</v>
      </c>
      <c r="P141" s="2">
        <v>0</v>
      </c>
      <c r="Q141" s="2">
        <v>0</v>
      </c>
      <c r="R141" s="2">
        <v>1</v>
      </c>
      <c r="S141" s="2">
        <v>1</v>
      </c>
      <c r="T141" s="2">
        <v>11.25</v>
      </c>
      <c r="U141" s="2">
        <v>11.25</v>
      </c>
      <c r="V141" s="2">
        <f t="shared" si="11"/>
        <v>1</v>
      </c>
      <c r="W141" s="2">
        <v>0</v>
      </c>
      <c r="X141" s="5">
        <v>1772000</v>
      </c>
      <c r="Y141" s="5">
        <v>255000</v>
      </c>
      <c r="Z141" s="6">
        <v>0.14399999999999999</v>
      </c>
      <c r="AA141" s="5">
        <v>277000</v>
      </c>
      <c r="AB141" s="6">
        <v>0.157</v>
      </c>
      <c r="AC141" s="10">
        <v>0.61660310941625107</v>
      </c>
      <c r="AD141" s="10">
        <v>0.59342915811088293</v>
      </c>
      <c r="AE141" s="10">
        <v>3.8058991436726926E-2</v>
      </c>
      <c r="AF141" s="10">
        <v>0.82838083687083086</v>
      </c>
      <c r="AG141" s="10">
        <v>0.80169799878714376</v>
      </c>
      <c r="AH141" s="10">
        <v>3.2210834553440704E-2</v>
      </c>
      <c r="AI141" s="7">
        <v>66955</v>
      </c>
      <c r="AJ141" s="2">
        <v>102.2</v>
      </c>
      <c r="AK141" s="7">
        <f t="shared" si="12"/>
        <v>65513.698630136983</v>
      </c>
      <c r="AL141" s="3">
        <v>8.1720939999999992E-2</v>
      </c>
      <c r="AM141" s="3">
        <v>8.1000000000000003E-2</v>
      </c>
      <c r="AN141" s="3">
        <v>0.11</v>
      </c>
      <c r="AO141" s="5">
        <v>4217737</v>
      </c>
      <c r="AP141" s="5">
        <v>3165484</v>
      </c>
      <c r="AQ141" s="5">
        <v>82610</v>
      </c>
      <c r="AR141" s="5">
        <v>566847</v>
      </c>
      <c r="AS141" s="5">
        <v>47157</v>
      </c>
      <c r="AT141" s="5">
        <v>215771</v>
      </c>
      <c r="AU141" s="5">
        <v>139868</v>
      </c>
      <c r="AV141" s="5">
        <v>227811</v>
      </c>
      <c r="AW141" s="5">
        <v>638751</v>
      </c>
      <c r="AX141" s="5">
        <v>363022</v>
      </c>
      <c r="AY141" s="5">
        <v>1683123</v>
      </c>
      <c r="AZ141" s="5">
        <v>538950</v>
      </c>
      <c r="BA141" s="5">
        <v>766080</v>
      </c>
      <c r="BB141" s="3">
        <f t="shared" si="10"/>
        <v>0.75051716121702228</v>
      </c>
      <c r="BC141" s="3">
        <f t="shared" si="10"/>
        <v>1.9586332670813757E-2</v>
      </c>
      <c r="BD141" s="3">
        <f t="shared" si="10"/>
        <v>0.13439600430278131</v>
      </c>
      <c r="BE141" s="3">
        <f t="shared" si="10"/>
        <v>1.1180640234324709E-2</v>
      </c>
      <c r="BF141" s="3">
        <f t="shared" si="10"/>
        <v>5.1158002502289732E-2</v>
      </c>
      <c r="BG141" s="3">
        <f t="shared" si="10"/>
        <v>3.3161859072768168E-2</v>
      </c>
      <c r="BH141" s="3">
        <f t="shared" si="13"/>
        <v>5.4012613873269007E-2</v>
      </c>
      <c r="BI141" s="3">
        <f t="shared" si="13"/>
        <v>0.15144400895551335</v>
      </c>
      <c r="BJ141" s="3">
        <f t="shared" si="13"/>
        <v>8.6070326338508071E-2</v>
      </c>
      <c r="BK141" s="3">
        <f t="shared" si="13"/>
        <v>0.39905831017913163</v>
      </c>
      <c r="BL141" s="3">
        <f t="shared" si="13"/>
        <v>0.12778179388615268</v>
      </c>
      <c r="BM141" s="3">
        <f t="shared" si="13"/>
        <v>0.18163294676742528</v>
      </c>
    </row>
    <row r="142" spans="1:65" x14ac:dyDescent="0.2">
      <c r="A142" s="1">
        <v>1</v>
      </c>
      <c r="B142" s="2" t="s">
        <v>41</v>
      </c>
      <c r="C142" s="1">
        <v>2</v>
      </c>
      <c r="D142" s="2" t="s">
        <v>119</v>
      </c>
      <c r="E142" s="8" t="s">
        <v>144</v>
      </c>
      <c r="F142" s="7" t="s">
        <v>145</v>
      </c>
      <c r="G142" s="7" t="s">
        <v>146</v>
      </c>
      <c r="H142" s="2">
        <v>2019</v>
      </c>
      <c r="I142" s="2">
        <v>393.94</v>
      </c>
      <c r="J142" s="3">
        <v>0.50900000000000001</v>
      </c>
      <c r="K142" s="3">
        <v>0.37445662730716001</v>
      </c>
      <c r="L142" s="4">
        <v>26.495827393006007</v>
      </c>
      <c r="M142" s="4">
        <v>421</v>
      </c>
      <c r="N142" s="3">
        <v>0.23684950773558369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7.25</v>
      </c>
      <c r="U142" s="2">
        <v>7.25</v>
      </c>
      <c r="V142" s="2">
        <f t="shared" si="11"/>
        <v>0</v>
      </c>
      <c r="W142" s="2">
        <v>0</v>
      </c>
      <c r="X142" s="5">
        <v>5642000</v>
      </c>
      <c r="Y142" s="5">
        <v>676000</v>
      </c>
      <c r="Z142" s="6">
        <v>0.12</v>
      </c>
      <c r="AA142" s="5">
        <v>740000</v>
      </c>
      <c r="AB142" s="6">
        <v>0.13100000000000001</v>
      </c>
      <c r="AC142" s="10">
        <v>0.63228568648438255</v>
      </c>
      <c r="AD142" s="10">
        <v>0.60552690473873694</v>
      </c>
      <c r="AE142" s="10">
        <v>4.2320714065866419E-2</v>
      </c>
      <c r="AF142" s="10">
        <v>0.83818142641672055</v>
      </c>
      <c r="AG142" s="10">
        <v>0.80650721827192418</v>
      </c>
      <c r="AH142" s="10">
        <v>3.7789203084832905E-2</v>
      </c>
      <c r="AI142" s="7">
        <v>63455</v>
      </c>
      <c r="AJ142" s="2">
        <v>97</v>
      </c>
      <c r="AK142" s="7">
        <f t="shared" si="12"/>
        <v>65417.525773195877</v>
      </c>
      <c r="AL142" s="3">
        <v>0.1009178</v>
      </c>
      <c r="AM142" s="3">
        <v>8.6999999999999994E-2</v>
      </c>
      <c r="AN142" s="3">
        <v>0.109</v>
      </c>
      <c r="AO142" s="5">
        <v>12801989</v>
      </c>
      <c r="AP142" s="5">
        <v>9693578</v>
      </c>
      <c r="AQ142" s="5">
        <v>1394630</v>
      </c>
      <c r="AR142" s="5">
        <v>1000150</v>
      </c>
      <c r="AS142" s="5">
        <v>18846</v>
      </c>
      <c r="AT142" s="5">
        <v>475495</v>
      </c>
      <c r="AU142" s="5">
        <v>219290</v>
      </c>
      <c r="AV142" s="5">
        <v>697924</v>
      </c>
      <c r="AW142" s="5">
        <v>1936689</v>
      </c>
      <c r="AX142" s="5">
        <v>1142159</v>
      </c>
      <c r="AY142" s="5">
        <v>4826972</v>
      </c>
      <c r="AZ142" s="5">
        <v>1804883</v>
      </c>
      <c r="BA142" s="5">
        <v>2393362</v>
      </c>
      <c r="BB142" s="3">
        <f t="shared" ref="BB142:BG154" si="14">+AP142/$AO142</f>
        <v>0.75719312053775389</v>
      </c>
      <c r="BC142" s="3">
        <f t="shared" si="14"/>
        <v>0.10893854072207061</v>
      </c>
      <c r="BD142" s="3">
        <f t="shared" si="14"/>
        <v>7.8124578922853322E-2</v>
      </c>
      <c r="BE142" s="3">
        <f t="shared" si="14"/>
        <v>1.472114997130524E-3</v>
      </c>
      <c r="BF142" s="3">
        <f t="shared" si="14"/>
        <v>3.7142275313625094E-2</v>
      </c>
      <c r="BG142" s="3">
        <f t="shared" si="14"/>
        <v>1.712936950656652E-2</v>
      </c>
      <c r="BH142" s="3">
        <f t="shared" si="13"/>
        <v>5.4516841093989382E-2</v>
      </c>
      <c r="BI142" s="3">
        <f t="shared" si="13"/>
        <v>0.15128032058143465</v>
      </c>
      <c r="BJ142" s="3">
        <f t="shared" si="13"/>
        <v>8.9217308341695972E-2</v>
      </c>
      <c r="BK142" s="3">
        <f t="shared" si="13"/>
        <v>0.37704859768275073</v>
      </c>
      <c r="BL142" s="3">
        <f t="shared" si="13"/>
        <v>0.14098457669351225</v>
      </c>
      <c r="BM142" s="3">
        <f t="shared" si="13"/>
        <v>0.18695235560661708</v>
      </c>
    </row>
    <row r="143" spans="1:65" x14ac:dyDescent="0.2">
      <c r="A143" s="1">
        <v>1</v>
      </c>
      <c r="B143" s="2" t="s">
        <v>41</v>
      </c>
      <c r="C143" s="1">
        <v>1</v>
      </c>
      <c r="D143" s="2" t="s">
        <v>42</v>
      </c>
      <c r="E143" s="8" t="s">
        <v>147</v>
      </c>
      <c r="F143" s="7" t="s">
        <v>148</v>
      </c>
      <c r="G143" s="7" t="s">
        <v>149</v>
      </c>
      <c r="H143" s="2">
        <v>2019</v>
      </c>
      <c r="I143" s="2">
        <v>367.82</v>
      </c>
      <c r="J143" s="3">
        <v>0.42899999999999999</v>
      </c>
      <c r="K143" s="3">
        <v>0.41253116345141</v>
      </c>
      <c r="L143" s="4">
        <v>34.575237042391258</v>
      </c>
      <c r="M143" s="4">
        <v>554</v>
      </c>
      <c r="N143" s="3">
        <v>0.31167369901547115</v>
      </c>
      <c r="O143" s="2">
        <v>0.15</v>
      </c>
      <c r="P143" s="2">
        <v>0</v>
      </c>
      <c r="Q143" s="2">
        <v>0</v>
      </c>
      <c r="R143" s="2">
        <v>1</v>
      </c>
      <c r="S143" s="2">
        <v>1</v>
      </c>
      <c r="T143" s="2">
        <v>10.5</v>
      </c>
      <c r="U143" s="2">
        <v>10.5</v>
      </c>
      <c r="V143" s="2">
        <f t="shared" si="11"/>
        <v>1</v>
      </c>
      <c r="W143" s="2">
        <v>0</v>
      </c>
      <c r="X143" s="5">
        <v>475000</v>
      </c>
      <c r="Y143" s="5">
        <v>83000</v>
      </c>
      <c r="Z143" s="6">
        <v>0.17399999999999999</v>
      </c>
      <c r="AA143" s="5">
        <v>90000</v>
      </c>
      <c r="AB143" s="6">
        <v>0.19</v>
      </c>
      <c r="AC143" s="10">
        <v>0.64120370370370372</v>
      </c>
      <c r="AD143" s="10">
        <v>0.61921296296296291</v>
      </c>
      <c r="AE143" s="10">
        <v>3.4296028880866428E-2</v>
      </c>
      <c r="AF143" s="10">
        <v>0.84634146341463412</v>
      </c>
      <c r="AG143" s="10">
        <v>0.82439024390243898</v>
      </c>
      <c r="AH143" s="10">
        <v>3.1700288184438041E-2</v>
      </c>
      <c r="AI143" s="7">
        <v>70383</v>
      </c>
      <c r="AJ143" s="2">
        <v>101.3</v>
      </c>
      <c r="AK143" s="7">
        <f t="shared" si="12"/>
        <v>69479.76307996051</v>
      </c>
      <c r="AL143" s="3">
        <v>7.7853439999999996E-2</v>
      </c>
      <c r="AM143" s="3">
        <v>9.1999999999999998E-2</v>
      </c>
      <c r="AN143" s="3">
        <v>7.2999999999999995E-2</v>
      </c>
      <c r="AO143" s="5">
        <v>1059361</v>
      </c>
      <c r="AP143" s="5">
        <v>755931</v>
      </c>
      <c r="AQ143" s="5">
        <v>64966</v>
      </c>
      <c r="AR143" s="5">
        <v>172644</v>
      </c>
      <c r="AS143" s="5">
        <v>4600</v>
      </c>
      <c r="AT143" s="5">
        <v>38581</v>
      </c>
      <c r="AU143" s="5">
        <v>22639</v>
      </c>
      <c r="AV143" s="5">
        <v>54521</v>
      </c>
      <c r="AW143" s="5">
        <v>149974</v>
      </c>
      <c r="AX143" s="5">
        <v>109551</v>
      </c>
      <c r="AY143" s="5">
        <v>408660</v>
      </c>
      <c r="AZ143" s="5">
        <v>149609</v>
      </c>
      <c r="BA143" s="5">
        <v>187046</v>
      </c>
      <c r="BB143" s="3">
        <f t="shared" si="14"/>
        <v>0.71357261594489507</v>
      </c>
      <c r="BC143" s="3">
        <f t="shared" si="14"/>
        <v>6.1325648197356711E-2</v>
      </c>
      <c r="BD143" s="3">
        <f t="shared" si="14"/>
        <v>0.16296994131367873</v>
      </c>
      <c r="BE143" s="3">
        <f t="shared" si="14"/>
        <v>4.342240275033723E-3</v>
      </c>
      <c r="BF143" s="3">
        <f t="shared" si="14"/>
        <v>3.6419124358929578E-2</v>
      </c>
      <c r="BG143" s="3">
        <f t="shared" si="14"/>
        <v>2.1370429910106188E-2</v>
      </c>
      <c r="BH143" s="3">
        <f t="shared" si="13"/>
        <v>5.1465930877198612E-2</v>
      </c>
      <c r="BI143" s="3">
        <f t="shared" si="13"/>
        <v>0.1415702484799799</v>
      </c>
      <c r="BJ143" s="3">
        <f t="shared" si="13"/>
        <v>0.10341234008048247</v>
      </c>
      <c r="BK143" s="3">
        <f t="shared" si="13"/>
        <v>0.38576085017288725</v>
      </c>
      <c r="BL143" s="3">
        <f t="shared" si="13"/>
        <v>0.14122570115380875</v>
      </c>
      <c r="BM143" s="3">
        <f t="shared" si="13"/>
        <v>0.17656492923564299</v>
      </c>
    </row>
    <row r="144" spans="1:65" x14ac:dyDescent="0.2">
      <c r="A144" s="1">
        <v>3</v>
      </c>
      <c r="B144" s="2" t="s">
        <v>17</v>
      </c>
      <c r="C144" s="1">
        <v>5</v>
      </c>
      <c r="D144" s="2" t="s">
        <v>46</v>
      </c>
      <c r="E144" s="8" t="s">
        <v>150</v>
      </c>
      <c r="F144" s="7" t="s">
        <v>151</v>
      </c>
      <c r="G144" s="7" t="s">
        <v>152</v>
      </c>
      <c r="H144" s="2">
        <v>2019</v>
      </c>
      <c r="I144" s="2">
        <v>262.56</v>
      </c>
      <c r="J144" s="3">
        <v>0.40600000000000003</v>
      </c>
      <c r="K144" s="3">
        <v>0.22553385959423</v>
      </c>
      <c r="L144" s="4">
        <v>9.6507978686451867</v>
      </c>
      <c r="M144" s="4">
        <v>286</v>
      </c>
      <c r="N144" s="3">
        <v>0.16090014064697608</v>
      </c>
      <c r="O144" s="2">
        <v>0.41670000000000001</v>
      </c>
      <c r="P144" s="2">
        <v>0</v>
      </c>
      <c r="Q144" s="2">
        <v>0</v>
      </c>
      <c r="R144" s="2">
        <v>1</v>
      </c>
      <c r="S144" s="2">
        <v>0</v>
      </c>
      <c r="T144" s="2">
        <v>0</v>
      </c>
      <c r="U144" s="2">
        <v>7.25</v>
      </c>
      <c r="V144" s="2">
        <f t="shared" si="11"/>
        <v>0</v>
      </c>
      <c r="W144" s="2">
        <v>1</v>
      </c>
      <c r="X144" s="5">
        <v>2140000</v>
      </c>
      <c r="Y144" s="5">
        <v>47000</v>
      </c>
      <c r="Z144" s="6">
        <v>2.1999999999999999E-2</v>
      </c>
      <c r="AA144" s="5">
        <v>59000</v>
      </c>
      <c r="AB144" s="6">
        <v>2.7E-2</v>
      </c>
      <c r="AC144" s="10">
        <v>0.58995815899581594</v>
      </c>
      <c r="AD144" s="10">
        <v>0.57297563376815164</v>
      </c>
      <c r="AE144" s="10">
        <v>2.8785982478097622E-2</v>
      </c>
      <c r="AF144" s="10">
        <v>0.80769230769230771</v>
      </c>
      <c r="AG144" s="10">
        <v>0.78846153846153844</v>
      </c>
      <c r="AH144" s="10">
        <v>2.3809523809523808E-2</v>
      </c>
      <c r="AI144" s="7">
        <v>56360</v>
      </c>
      <c r="AJ144" s="2">
        <v>91.5</v>
      </c>
      <c r="AK144" s="7">
        <f t="shared" si="12"/>
        <v>61595.628415300547</v>
      </c>
      <c r="AL144" s="3">
        <v>0.1062888</v>
      </c>
      <c r="AM144" s="3">
        <v>0.151</v>
      </c>
      <c r="AN144" s="3">
        <v>0.13100000000000001</v>
      </c>
      <c r="AO144" s="5">
        <v>5148714</v>
      </c>
      <c r="AP144" s="5">
        <v>3277542</v>
      </c>
      <c r="AQ144" s="5">
        <v>1360342</v>
      </c>
      <c r="AR144" s="5">
        <v>307118</v>
      </c>
      <c r="AS144" s="5">
        <v>18988</v>
      </c>
      <c r="AT144" s="5">
        <v>94476</v>
      </c>
      <c r="AU144" s="5">
        <v>90248</v>
      </c>
      <c r="AV144" s="5">
        <v>292464</v>
      </c>
      <c r="AW144" s="5">
        <v>818719</v>
      </c>
      <c r="AX144" s="5">
        <v>467399</v>
      </c>
      <c r="AY144" s="5">
        <v>1943965</v>
      </c>
      <c r="AZ144" s="5">
        <v>689144</v>
      </c>
      <c r="BA144" s="5">
        <v>937023</v>
      </c>
      <c r="BB144" s="3">
        <f t="shared" si="14"/>
        <v>0.63657488064009771</v>
      </c>
      <c r="BC144" s="3">
        <f t="shared" si="14"/>
        <v>0.26421005322882568</v>
      </c>
      <c r="BD144" s="3">
        <f t="shared" si="14"/>
        <v>5.9649458097691968E-2</v>
      </c>
      <c r="BE144" s="3">
        <f t="shared" si="14"/>
        <v>3.6879111949119723E-3</v>
      </c>
      <c r="BF144" s="3">
        <f t="shared" si="14"/>
        <v>1.8349436383531887E-2</v>
      </c>
      <c r="BG144" s="3">
        <f t="shared" si="14"/>
        <v>1.7528260454940787E-2</v>
      </c>
      <c r="BH144" s="3">
        <f t="shared" si="13"/>
        <v>5.6803310496562828E-2</v>
      </c>
      <c r="BI144" s="3">
        <f t="shared" si="13"/>
        <v>0.15901427035954999</v>
      </c>
      <c r="BJ144" s="3">
        <f t="shared" si="13"/>
        <v>9.0779755876904414E-2</v>
      </c>
      <c r="BK144" s="3">
        <f t="shared" si="13"/>
        <v>0.37756321287218519</v>
      </c>
      <c r="BL144" s="3">
        <f t="shared" si="13"/>
        <v>0.13384779189521889</v>
      </c>
      <c r="BM144" s="3">
        <f t="shared" si="13"/>
        <v>0.18199165849957874</v>
      </c>
    </row>
    <row r="145" spans="1:65" x14ac:dyDescent="0.2">
      <c r="A145" s="1">
        <v>2</v>
      </c>
      <c r="B145" s="2" t="s">
        <v>65</v>
      </c>
      <c r="C145" s="1">
        <v>4</v>
      </c>
      <c r="D145" s="2" t="s">
        <v>73</v>
      </c>
      <c r="E145" s="8" t="s">
        <v>153</v>
      </c>
      <c r="F145" s="7" t="s">
        <v>154</v>
      </c>
      <c r="G145" s="7" t="s">
        <v>155</v>
      </c>
      <c r="H145" s="2">
        <v>2019</v>
      </c>
      <c r="I145" s="2">
        <v>345.6</v>
      </c>
      <c r="J145" s="3">
        <v>0.47899999999999998</v>
      </c>
      <c r="K145" s="3">
        <v>0.12676372909528</v>
      </c>
      <c r="L145" s="4">
        <v>20.026835771913031</v>
      </c>
      <c r="M145" s="4">
        <v>615</v>
      </c>
      <c r="N145" s="3">
        <v>0.34599156118143459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9.3000000000000007</v>
      </c>
      <c r="U145" s="2">
        <v>9.3000000000000007</v>
      </c>
      <c r="V145" s="2">
        <f t="shared" si="11"/>
        <v>1</v>
      </c>
      <c r="W145" s="2">
        <v>1</v>
      </c>
      <c r="X145" s="5">
        <v>395000</v>
      </c>
      <c r="Y145" s="5">
        <v>22000</v>
      </c>
      <c r="Z145" s="6">
        <v>5.6000000000000001E-2</v>
      </c>
      <c r="AA145" s="5">
        <v>26000</v>
      </c>
      <c r="AB145" s="6">
        <v>6.7000000000000004E-2</v>
      </c>
      <c r="AC145" s="10">
        <v>0.69494047619047616</v>
      </c>
      <c r="AD145" s="10">
        <v>0.67113095238095233</v>
      </c>
      <c r="AE145" s="10">
        <v>3.4261241970021415E-2</v>
      </c>
      <c r="AF145" s="10">
        <v>0.88401253918495293</v>
      </c>
      <c r="AG145" s="10">
        <v>0.85266457680250785</v>
      </c>
      <c r="AH145" s="10">
        <v>3.1914893617021274E-2</v>
      </c>
      <c r="AI145" s="7">
        <v>60414</v>
      </c>
      <c r="AJ145" s="2">
        <v>87.8</v>
      </c>
      <c r="AK145" s="7">
        <f t="shared" si="12"/>
        <v>68808.656036446468</v>
      </c>
      <c r="AL145" s="3">
        <v>0.11382300000000001</v>
      </c>
      <c r="AM145" s="3">
        <v>0.106</v>
      </c>
      <c r="AN145" s="3">
        <v>9.1999999999999998E-2</v>
      </c>
      <c r="AO145" s="5">
        <v>884659</v>
      </c>
      <c r="AP145" s="5">
        <v>721053</v>
      </c>
      <c r="AQ145" s="5">
        <v>19447</v>
      </c>
      <c r="AR145" s="5">
        <v>37351</v>
      </c>
      <c r="AS145" s="5">
        <v>73477</v>
      </c>
      <c r="AT145" s="5">
        <v>13918</v>
      </c>
      <c r="AU145" s="5">
        <v>19413</v>
      </c>
      <c r="AV145" s="5">
        <v>61167</v>
      </c>
      <c r="AW145" s="5">
        <v>155934</v>
      </c>
      <c r="AX145" s="5">
        <v>82396</v>
      </c>
      <c r="AY145" s="5">
        <v>315793</v>
      </c>
      <c r="AZ145" s="5">
        <v>117498</v>
      </c>
      <c r="BA145" s="5">
        <v>151871</v>
      </c>
      <c r="BB145" s="3">
        <f t="shared" si="14"/>
        <v>0.81506320514458108</v>
      </c>
      <c r="BC145" s="3">
        <f t="shared" si="14"/>
        <v>2.1982481385482994E-2</v>
      </c>
      <c r="BD145" s="3">
        <f t="shared" si="14"/>
        <v>4.2220787896805438E-2</v>
      </c>
      <c r="BE145" s="3">
        <f t="shared" si="14"/>
        <v>8.3056861457352499E-2</v>
      </c>
      <c r="BF145" s="3">
        <f t="shared" si="14"/>
        <v>1.5732615617995181E-2</v>
      </c>
      <c r="BG145" s="3">
        <f t="shared" si="14"/>
        <v>2.194404849778276E-2</v>
      </c>
      <c r="BH145" s="3">
        <f t="shared" si="13"/>
        <v>6.9141895351768304E-2</v>
      </c>
      <c r="BI145" s="3">
        <f t="shared" si="13"/>
        <v>0.17626452678376639</v>
      </c>
      <c r="BJ145" s="3">
        <f t="shared" si="13"/>
        <v>9.3138712204363483E-2</v>
      </c>
      <c r="BK145" s="3">
        <f t="shared" si="13"/>
        <v>0.35696579133880962</v>
      </c>
      <c r="BL145" s="3">
        <f t="shared" si="13"/>
        <v>0.13281727761770354</v>
      </c>
      <c r="BM145" s="3">
        <f t="shared" si="13"/>
        <v>0.17167179670358862</v>
      </c>
    </row>
    <row r="146" spans="1:65" x14ac:dyDescent="0.2">
      <c r="A146" s="1">
        <v>3</v>
      </c>
      <c r="B146" s="2" t="s">
        <v>17</v>
      </c>
      <c r="C146" s="1">
        <v>6</v>
      </c>
      <c r="D146" s="2" t="s">
        <v>18</v>
      </c>
      <c r="E146" s="8" t="s">
        <v>156</v>
      </c>
      <c r="F146" s="7" t="s">
        <v>157</v>
      </c>
      <c r="G146" s="7" t="s">
        <v>158</v>
      </c>
      <c r="H146" s="2">
        <v>2019</v>
      </c>
      <c r="I146" s="2">
        <v>240.17</v>
      </c>
      <c r="J146" s="3">
        <v>0.372</v>
      </c>
      <c r="K146" s="3">
        <v>0.13958587785182</v>
      </c>
      <c r="L146" s="4">
        <v>17.797753588921523</v>
      </c>
      <c r="M146" s="4">
        <v>185</v>
      </c>
      <c r="N146" s="3">
        <v>0.10407876230661041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7.25</v>
      </c>
      <c r="V146" s="2">
        <f t="shared" si="11"/>
        <v>0</v>
      </c>
      <c r="W146" s="2">
        <v>1</v>
      </c>
      <c r="X146" s="5">
        <v>2947000</v>
      </c>
      <c r="Y146" s="5">
        <v>135000</v>
      </c>
      <c r="Z146" s="6">
        <v>4.5999999999999999E-2</v>
      </c>
      <c r="AA146" s="5">
        <v>162000</v>
      </c>
      <c r="AB146" s="6">
        <v>5.5E-2</v>
      </c>
      <c r="AC146" s="10">
        <v>0.62427960587469788</v>
      </c>
      <c r="AD146" s="10">
        <v>0.60327198364008183</v>
      </c>
      <c r="AE146" s="10">
        <v>3.3650982727814173E-2</v>
      </c>
      <c r="AF146" s="10">
        <v>0.81549960660896936</v>
      </c>
      <c r="AG146" s="10">
        <v>0.79346970889063728</v>
      </c>
      <c r="AH146" s="10">
        <v>2.7013989387361312E-2</v>
      </c>
      <c r="AI146" s="7">
        <v>56047</v>
      </c>
      <c r="AJ146" s="2">
        <v>89.7</v>
      </c>
      <c r="AK146" s="7">
        <f t="shared" si="12"/>
        <v>62482.72017837235</v>
      </c>
      <c r="AL146" s="3">
        <v>0.12344709999999999</v>
      </c>
      <c r="AM146" s="3">
        <v>0.13100000000000001</v>
      </c>
      <c r="AN146" s="3">
        <v>0.11</v>
      </c>
      <c r="AO146" s="5">
        <v>6829174</v>
      </c>
      <c r="AP146" s="5">
        <v>5019540</v>
      </c>
      <c r="AQ146" s="5">
        <v>1141790</v>
      </c>
      <c r="AR146" s="5">
        <v>391382</v>
      </c>
      <c r="AS146" s="5">
        <v>19697</v>
      </c>
      <c r="AT146" s="5">
        <v>133905</v>
      </c>
      <c r="AU146" s="5">
        <v>122860</v>
      </c>
      <c r="AV146" s="5">
        <v>408605</v>
      </c>
      <c r="AW146" s="5">
        <v>1101446</v>
      </c>
      <c r="AX146" s="5">
        <v>612440</v>
      </c>
      <c r="AY146" s="5">
        <v>2668593</v>
      </c>
      <c r="AZ146" s="5">
        <v>894697</v>
      </c>
      <c r="BA146" s="5">
        <v>1143393</v>
      </c>
      <c r="BB146" s="3">
        <f t="shared" si="14"/>
        <v>0.73501421987490723</v>
      </c>
      <c r="BC146" s="3">
        <f t="shared" si="14"/>
        <v>0.16719298702888519</v>
      </c>
      <c r="BD146" s="3">
        <f t="shared" si="14"/>
        <v>5.7310298434334814E-2</v>
      </c>
      <c r="BE146" s="3">
        <f t="shared" si="14"/>
        <v>2.8842433945891555E-3</v>
      </c>
      <c r="BF146" s="3">
        <f t="shared" si="14"/>
        <v>1.9607788584680957E-2</v>
      </c>
      <c r="BG146" s="3">
        <f t="shared" si="14"/>
        <v>1.7990462682602612E-2</v>
      </c>
      <c r="BH146" s="3">
        <f t="shared" si="13"/>
        <v>5.9832272541305874E-2</v>
      </c>
      <c r="BI146" s="3">
        <f t="shared" si="13"/>
        <v>0.16128539117615104</v>
      </c>
      <c r="BJ146" s="3">
        <f t="shared" si="13"/>
        <v>8.9679952509630012E-2</v>
      </c>
      <c r="BK146" s="3">
        <f t="shared" si="13"/>
        <v>0.39076365604390811</v>
      </c>
      <c r="BL146" s="3">
        <f t="shared" si="13"/>
        <v>0.13101101245919344</v>
      </c>
      <c r="BM146" s="3">
        <f t="shared" si="13"/>
        <v>0.16742771526981154</v>
      </c>
    </row>
    <row r="147" spans="1:65" x14ac:dyDescent="0.2">
      <c r="A147" s="1">
        <v>3</v>
      </c>
      <c r="B147" s="2" t="s">
        <v>17</v>
      </c>
      <c r="C147" s="1">
        <v>7</v>
      </c>
      <c r="D147" s="2" t="s">
        <v>31</v>
      </c>
      <c r="E147" s="8" t="s">
        <v>159</v>
      </c>
      <c r="F147" s="7" t="s">
        <v>160</v>
      </c>
      <c r="G147" s="7" t="s">
        <v>161</v>
      </c>
      <c r="H147" s="2">
        <v>2019</v>
      </c>
      <c r="I147" s="2">
        <v>417.86</v>
      </c>
      <c r="J147" s="3">
        <v>0.496</v>
      </c>
      <c r="K147" s="3">
        <v>0.24015341445805999</v>
      </c>
      <c r="L147" s="4">
        <v>4.0786965311191352</v>
      </c>
      <c r="M147" s="4">
        <v>290</v>
      </c>
      <c r="N147" s="3">
        <v>0.1631504922644163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7.25</v>
      </c>
      <c r="U147" s="2">
        <v>7.25</v>
      </c>
      <c r="V147" s="2">
        <f t="shared" si="11"/>
        <v>0</v>
      </c>
      <c r="W147" s="2">
        <v>1</v>
      </c>
      <c r="X147" s="5">
        <v>12334000</v>
      </c>
      <c r="Y147" s="5">
        <v>497000</v>
      </c>
      <c r="Z147" s="6">
        <v>0.04</v>
      </c>
      <c r="AA147" s="5">
        <v>642000</v>
      </c>
      <c r="AB147" s="6">
        <v>5.1999999999999998E-2</v>
      </c>
      <c r="AC147" s="10">
        <v>0.64023889851372295</v>
      </c>
      <c r="AD147" s="10">
        <v>0.61794474332087168</v>
      </c>
      <c r="AE147" s="10">
        <v>3.4821619312112799E-2</v>
      </c>
      <c r="AF147" s="10">
        <v>0.81226864093072448</v>
      </c>
      <c r="AG147" s="10">
        <v>0.78970562312709325</v>
      </c>
      <c r="AH147" s="10">
        <v>2.7777777777777776E-2</v>
      </c>
      <c r="AI147" s="7">
        <v>64044</v>
      </c>
      <c r="AJ147" s="2">
        <v>96.5</v>
      </c>
      <c r="AK147" s="7">
        <f t="shared" si="12"/>
        <v>66366.839378238335</v>
      </c>
      <c r="AL147" s="3">
        <v>0.12875819999999999</v>
      </c>
      <c r="AM147" s="3">
        <v>0.111</v>
      </c>
      <c r="AN147" s="3">
        <v>0.13699999999999998</v>
      </c>
      <c r="AO147" s="5">
        <v>28995881</v>
      </c>
      <c r="AP147" s="5">
        <v>11950774</v>
      </c>
      <c r="AQ147" s="5">
        <v>3501610</v>
      </c>
      <c r="AR147" s="5">
        <v>11525578</v>
      </c>
      <c r="AS147" s="5">
        <v>94168</v>
      </c>
      <c r="AT147" s="5">
        <v>1483410</v>
      </c>
      <c r="AU147" s="5">
        <v>440341</v>
      </c>
      <c r="AV147" s="5">
        <v>1990891</v>
      </c>
      <c r="AW147" s="5">
        <v>5408919</v>
      </c>
      <c r="AX147" s="5">
        <v>2813300</v>
      </c>
      <c r="AY147" s="5">
        <v>11773300</v>
      </c>
      <c r="AZ147" s="5">
        <v>3275242</v>
      </c>
      <c r="BA147" s="5">
        <v>3734229</v>
      </c>
      <c r="BB147" s="3">
        <f t="shared" si="14"/>
        <v>0.41215419528035724</v>
      </c>
      <c r="BC147" s="3">
        <f t="shared" si="14"/>
        <v>0.1207623248281368</v>
      </c>
      <c r="BD147" s="3">
        <f t="shared" si="14"/>
        <v>0.39749018145025494</v>
      </c>
      <c r="BE147" s="3">
        <f t="shared" si="14"/>
        <v>3.2476336897644185E-3</v>
      </c>
      <c r="BF147" s="3">
        <f t="shared" si="14"/>
        <v>5.1159335355252702E-2</v>
      </c>
      <c r="BG147" s="3">
        <f t="shared" si="14"/>
        <v>1.51863293962339E-2</v>
      </c>
      <c r="BH147" s="3">
        <f t="shared" si="13"/>
        <v>6.8661166046308439E-2</v>
      </c>
      <c r="BI147" s="3">
        <f t="shared" si="13"/>
        <v>0.18654094352228856</v>
      </c>
      <c r="BJ147" s="3">
        <f t="shared" si="13"/>
        <v>9.7024125599080774E-2</v>
      </c>
      <c r="BK147" s="3">
        <f t="shared" si="13"/>
        <v>0.40603353283178395</v>
      </c>
      <c r="BL147" s="3">
        <f t="shared" si="13"/>
        <v>0.11295542287540772</v>
      </c>
      <c r="BM147" s="3">
        <f t="shared" si="13"/>
        <v>0.12878480912513057</v>
      </c>
    </row>
    <row r="148" spans="1:65" x14ac:dyDescent="0.2">
      <c r="A148" s="1">
        <v>4</v>
      </c>
      <c r="B148" s="2" t="s">
        <v>22</v>
      </c>
      <c r="C148" s="1">
        <v>8</v>
      </c>
      <c r="D148" s="2" t="s">
        <v>27</v>
      </c>
      <c r="E148" s="8" t="s">
        <v>162</v>
      </c>
      <c r="F148" s="7" t="s">
        <v>163</v>
      </c>
      <c r="G148" s="7" t="s">
        <v>164</v>
      </c>
      <c r="H148" s="2">
        <v>2019</v>
      </c>
      <c r="I148" s="2">
        <v>424.48</v>
      </c>
      <c r="J148" s="3">
        <v>0.5</v>
      </c>
      <c r="K148" s="3">
        <v>0.20155306287704999</v>
      </c>
      <c r="L148" s="4">
        <v>11.490129762169119</v>
      </c>
      <c r="M148" s="4">
        <v>498</v>
      </c>
      <c r="N148" s="3">
        <v>0.28016877637130799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7.25</v>
      </c>
      <c r="U148" s="2">
        <v>7.25</v>
      </c>
      <c r="V148" s="2">
        <f t="shared" si="11"/>
        <v>0</v>
      </c>
      <c r="W148" s="2">
        <v>1</v>
      </c>
      <c r="X148" s="5">
        <v>1409000</v>
      </c>
      <c r="Y148" s="5">
        <v>62000</v>
      </c>
      <c r="Z148" s="6">
        <v>4.3999999999999997E-2</v>
      </c>
      <c r="AA148" s="5">
        <v>83000</v>
      </c>
      <c r="AB148" s="6">
        <v>5.8999999999999997E-2</v>
      </c>
      <c r="AC148" s="10">
        <v>0.68353891960867719</v>
      </c>
      <c r="AD148" s="10">
        <v>0.66609953211399409</v>
      </c>
      <c r="AE148" s="10">
        <v>2.5513378967019291E-2</v>
      </c>
      <c r="AF148" s="10">
        <v>0.82772764561115664</v>
      </c>
      <c r="AG148" s="10">
        <v>0.81132075471698117</v>
      </c>
      <c r="AH148" s="10">
        <v>2.0812685827552031E-2</v>
      </c>
      <c r="AI148" s="7">
        <v>75705</v>
      </c>
      <c r="AJ148" s="2">
        <v>96.5</v>
      </c>
      <c r="AK148" s="7">
        <f t="shared" si="12"/>
        <v>78450.777202072539</v>
      </c>
      <c r="AL148" s="3">
        <v>0.13432440000000001</v>
      </c>
      <c r="AM148" s="3">
        <v>7.2999999999999995E-2</v>
      </c>
      <c r="AN148" s="3">
        <v>0.08</v>
      </c>
      <c r="AO148" s="5">
        <v>3205958</v>
      </c>
      <c r="AP148" s="5">
        <v>2493759</v>
      </c>
      <c r="AQ148" s="5">
        <v>38056</v>
      </c>
      <c r="AR148" s="5">
        <v>462051</v>
      </c>
      <c r="AS148" s="5">
        <v>30401</v>
      </c>
      <c r="AT148" s="5">
        <v>113039</v>
      </c>
      <c r="AU148" s="5">
        <v>68652</v>
      </c>
      <c r="AV148" s="5">
        <v>247803</v>
      </c>
      <c r="AW148" s="5">
        <v>683381</v>
      </c>
      <c r="AX148" s="5">
        <v>362079</v>
      </c>
      <c r="AY148" s="5">
        <v>1243689</v>
      </c>
      <c r="AZ148" s="5">
        <v>303134</v>
      </c>
      <c r="BA148" s="5">
        <v>365872</v>
      </c>
      <c r="BB148" s="3">
        <f t="shared" si="14"/>
        <v>0.7778514253773755</v>
      </c>
      <c r="BC148" s="3">
        <f t="shared" si="14"/>
        <v>1.1870398801231957E-2</v>
      </c>
      <c r="BD148" s="3">
        <f t="shared" si="14"/>
        <v>0.14412259923554832</v>
      </c>
      <c r="BE148" s="3">
        <f t="shared" si="14"/>
        <v>9.4826569780390134E-3</v>
      </c>
      <c r="BF148" s="3">
        <f t="shared" si="14"/>
        <v>3.5259039575690015E-2</v>
      </c>
      <c r="BG148" s="3">
        <f t="shared" si="14"/>
        <v>2.1413880032115206E-2</v>
      </c>
      <c r="BH148" s="3">
        <f t="shared" si="13"/>
        <v>7.729452475671858E-2</v>
      </c>
      <c r="BI148" s="3">
        <f t="shared" si="13"/>
        <v>0.21315968580998254</v>
      </c>
      <c r="BJ148" s="3">
        <f t="shared" si="13"/>
        <v>0.1129394084389128</v>
      </c>
      <c r="BK148" s="3">
        <f t="shared" si="13"/>
        <v>0.38793053433638247</v>
      </c>
      <c r="BL148" s="3">
        <f t="shared" si="13"/>
        <v>9.4553328521459104E-2</v>
      </c>
      <c r="BM148" s="3">
        <f t="shared" si="13"/>
        <v>0.11412251813654452</v>
      </c>
    </row>
    <row r="149" spans="1:65" x14ac:dyDescent="0.2">
      <c r="A149" s="1">
        <v>1</v>
      </c>
      <c r="B149" s="2" t="s">
        <v>41</v>
      </c>
      <c r="C149" s="1">
        <v>1</v>
      </c>
      <c r="D149" s="2" t="s">
        <v>42</v>
      </c>
      <c r="E149" s="8" t="s">
        <v>165</v>
      </c>
      <c r="F149" s="7" t="s">
        <v>166</v>
      </c>
      <c r="G149" s="7" t="s">
        <v>167</v>
      </c>
      <c r="H149" s="2">
        <v>2019</v>
      </c>
      <c r="I149" s="2">
        <v>381.54</v>
      </c>
      <c r="J149" s="3">
        <v>0.5</v>
      </c>
      <c r="K149" s="3">
        <v>0.45096604603385998</v>
      </c>
      <c r="L149" s="4">
        <v>48.8611520099942</v>
      </c>
      <c r="M149" s="4">
        <v>640</v>
      </c>
      <c r="N149" s="3">
        <v>0.36005625879043601</v>
      </c>
      <c r="O149" s="2">
        <v>0.36</v>
      </c>
      <c r="P149" s="2">
        <v>0</v>
      </c>
      <c r="Q149" s="2">
        <v>0</v>
      </c>
      <c r="R149" s="2">
        <v>1</v>
      </c>
      <c r="S149" s="2">
        <v>1</v>
      </c>
      <c r="T149" s="2">
        <v>10.96</v>
      </c>
      <c r="U149" s="2">
        <v>10.96</v>
      </c>
      <c r="V149" s="2">
        <f t="shared" si="11"/>
        <v>1</v>
      </c>
      <c r="W149" s="2">
        <v>0</v>
      </c>
      <c r="X149" s="5">
        <v>290000</v>
      </c>
      <c r="Y149" s="5">
        <v>33000</v>
      </c>
      <c r="Z149" s="6">
        <v>0.112</v>
      </c>
      <c r="AA149" s="5">
        <v>35000</v>
      </c>
      <c r="AB149" s="6">
        <v>0.12</v>
      </c>
      <c r="AC149" s="10">
        <v>0.66216216216216217</v>
      </c>
      <c r="AD149" s="10">
        <v>0.64671814671814676</v>
      </c>
      <c r="AE149" s="10">
        <v>2.3323615160349854E-2</v>
      </c>
      <c r="AF149" s="10">
        <v>0.86324786324786329</v>
      </c>
      <c r="AG149" s="10">
        <v>0.84188034188034189</v>
      </c>
      <c r="AH149" s="10">
        <v>1.9801980198019802E-2</v>
      </c>
      <c r="AI149" s="7">
        <v>63293</v>
      </c>
      <c r="AJ149" s="2">
        <v>103.1</v>
      </c>
      <c r="AK149" s="7">
        <f t="shared" si="12"/>
        <v>61389.912706110576</v>
      </c>
      <c r="AL149" s="3">
        <v>0.1022637</v>
      </c>
      <c r="AM149" s="3">
        <v>8.5999999999999993E-2</v>
      </c>
      <c r="AN149" s="3">
        <v>9.4E-2</v>
      </c>
      <c r="AO149" s="5">
        <v>623989</v>
      </c>
      <c r="AP149" s="5">
        <v>577539</v>
      </c>
      <c r="AQ149" s="5">
        <v>8152</v>
      </c>
      <c r="AR149" s="5">
        <v>12719</v>
      </c>
      <c r="AS149" s="5">
        <v>2058</v>
      </c>
      <c r="AT149" s="5">
        <v>12010</v>
      </c>
      <c r="AU149" s="5">
        <v>11511</v>
      </c>
      <c r="AV149" s="5">
        <v>29043</v>
      </c>
      <c r="AW149" s="5">
        <v>84962</v>
      </c>
      <c r="AX149" s="5">
        <v>65840</v>
      </c>
      <c r="AY149" s="5">
        <v>223726</v>
      </c>
      <c r="AZ149" s="5">
        <v>95379</v>
      </c>
      <c r="BA149" s="5">
        <v>125039</v>
      </c>
      <c r="BB149" s="3">
        <f t="shared" si="14"/>
        <v>0.92555958518499526</v>
      </c>
      <c r="BC149" s="3">
        <f t="shared" si="14"/>
        <v>1.3064332864842168E-2</v>
      </c>
      <c r="BD149" s="3">
        <f t="shared" si="14"/>
        <v>2.0383372142778158E-2</v>
      </c>
      <c r="BE149" s="3">
        <f t="shared" si="14"/>
        <v>3.2981350632783589E-3</v>
      </c>
      <c r="BF149" s="3">
        <f t="shared" si="14"/>
        <v>1.924713416422405E-2</v>
      </c>
      <c r="BG149" s="3">
        <f t="shared" si="14"/>
        <v>1.8447440579882016E-2</v>
      </c>
      <c r="BH149" s="3">
        <f t="shared" si="13"/>
        <v>4.6544089719530314E-2</v>
      </c>
      <c r="BI149" s="3">
        <f t="shared" si="13"/>
        <v>0.13615945152879297</v>
      </c>
      <c r="BJ149" s="3">
        <f t="shared" si="13"/>
        <v>0.10551468054725324</v>
      </c>
      <c r="BK149" s="3">
        <f t="shared" si="13"/>
        <v>0.35854157685472021</v>
      </c>
      <c r="BL149" s="3">
        <f t="shared" si="13"/>
        <v>0.1528536560740654</v>
      </c>
      <c r="BM149" s="3">
        <f t="shared" si="13"/>
        <v>0.20038654527563787</v>
      </c>
    </row>
    <row r="150" spans="1:65" x14ac:dyDescent="0.2">
      <c r="A150" s="1">
        <v>3</v>
      </c>
      <c r="B150" s="2" t="s">
        <v>17</v>
      </c>
      <c r="C150" s="1">
        <v>5</v>
      </c>
      <c r="D150" s="2" t="s">
        <v>46</v>
      </c>
      <c r="E150" s="8" t="s">
        <v>168</v>
      </c>
      <c r="F150" s="7" t="s">
        <v>169</v>
      </c>
      <c r="G150" s="7" t="s">
        <v>170</v>
      </c>
      <c r="H150" s="2">
        <v>2019</v>
      </c>
      <c r="I150" s="2">
        <v>315.42</v>
      </c>
      <c r="J150" s="3">
        <v>0.41399999999999998</v>
      </c>
      <c r="K150" s="3">
        <v>0.1597136825272</v>
      </c>
      <c r="L150" s="4">
        <v>15.372687342911451</v>
      </c>
      <c r="M150" s="4">
        <v>442</v>
      </c>
      <c r="N150" s="3">
        <v>0.24866385372714486</v>
      </c>
      <c r="O150" s="2">
        <v>0.2</v>
      </c>
      <c r="P150" s="2">
        <v>0</v>
      </c>
      <c r="Q150" s="2">
        <v>0</v>
      </c>
      <c r="R150" s="2">
        <v>1</v>
      </c>
      <c r="S150" s="2">
        <v>0</v>
      </c>
      <c r="T150" s="2">
        <v>7.25</v>
      </c>
      <c r="U150" s="2">
        <v>7.25</v>
      </c>
      <c r="V150" s="2">
        <f t="shared" si="11"/>
        <v>0</v>
      </c>
      <c r="W150" s="2">
        <v>1</v>
      </c>
      <c r="X150" s="5">
        <v>3881000</v>
      </c>
      <c r="Y150" s="5">
        <v>156000</v>
      </c>
      <c r="Z150" s="6">
        <v>0.04</v>
      </c>
      <c r="AA150" s="5">
        <v>201000</v>
      </c>
      <c r="AB150" s="6">
        <v>5.1999999999999998E-2</v>
      </c>
      <c r="AC150" s="10">
        <v>0.66217026378896882</v>
      </c>
      <c r="AD150" s="10">
        <v>0.6434352517985612</v>
      </c>
      <c r="AE150" s="10">
        <v>2.8293345405160705E-2</v>
      </c>
      <c r="AF150" s="10">
        <v>0.84229498347852205</v>
      </c>
      <c r="AG150" s="10">
        <v>0.82367077200360472</v>
      </c>
      <c r="AH150" s="10">
        <v>2.24679029957204E-2</v>
      </c>
      <c r="AI150" s="7">
        <v>76471</v>
      </c>
      <c r="AJ150" s="2">
        <v>101.3</v>
      </c>
      <c r="AK150" s="7">
        <f t="shared" si="12"/>
        <v>75489.634748272467</v>
      </c>
      <c r="AL150" s="3">
        <v>6.3100719999999999E-2</v>
      </c>
      <c r="AM150" s="3">
        <v>8.8000000000000009E-2</v>
      </c>
      <c r="AN150" s="3">
        <v>0.115</v>
      </c>
      <c r="AO150" s="5">
        <v>8535519</v>
      </c>
      <c r="AP150" s="5">
        <v>5227904</v>
      </c>
      <c r="AQ150" s="5">
        <v>1632226</v>
      </c>
      <c r="AR150" s="5">
        <v>834422</v>
      </c>
      <c r="AS150" s="5">
        <v>22794</v>
      </c>
      <c r="AT150" s="5">
        <v>585045</v>
      </c>
      <c r="AU150" s="5">
        <v>233128</v>
      </c>
      <c r="AV150" s="5">
        <v>505477</v>
      </c>
      <c r="AW150" s="5">
        <v>1355371</v>
      </c>
      <c r="AX150" s="5">
        <v>798197</v>
      </c>
      <c r="AY150" s="5">
        <v>3403151</v>
      </c>
      <c r="AZ150" s="5">
        <v>1114417</v>
      </c>
      <c r="BA150" s="5">
        <v>1358906</v>
      </c>
      <c r="BB150" s="3">
        <f t="shared" si="14"/>
        <v>0.61248812169476752</v>
      </c>
      <c r="BC150" s="3">
        <f t="shared" si="14"/>
        <v>0.1912275047363845</v>
      </c>
      <c r="BD150" s="3">
        <f t="shared" si="14"/>
        <v>9.7758788891454632E-2</v>
      </c>
      <c r="BE150" s="3">
        <f t="shared" si="14"/>
        <v>2.6704878754297192E-3</v>
      </c>
      <c r="BF150" s="3">
        <f t="shared" si="14"/>
        <v>6.8542404978537336E-2</v>
      </c>
      <c r="BG150" s="3">
        <f t="shared" si="14"/>
        <v>2.731269182342632E-2</v>
      </c>
      <c r="BH150" s="3">
        <f t="shared" si="13"/>
        <v>5.9220417645371067E-2</v>
      </c>
      <c r="BI150" s="3">
        <f t="shared" si="13"/>
        <v>0.15879186725493788</v>
      </c>
      <c r="BJ150" s="3">
        <f t="shared" si="13"/>
        <v>9.3514758739333834E-2</v>
      </c>
      <c r="BK150" s="3">
        <f t="shared" si="13"/>
        <v>0.39870463647260346</v>
      </c>
      <c r="BL150" s="3">
        <f t="shared" si="13"/>
        <v>0.13056230089816448</v>
      </c>
      <c r="BM150" s="3">
        <f t="shared" si="13"/>
        <v>0.15920601898958928</v>
      </c>
    </row>
    <row r="151" spans="1:65" x14ac:dyDescent="0.2">
      <c r="A151" s="1">
        <v>4</v>
      </c>
      <c r="B151" s="2" t="s">
        <v>22</v>
      </c>
      <c r="C151" s="1">
        <v>9</v>
      </c>
      <c r="D151" s="2" t="s">
        <v>23</v>
      </c>
      <c r="E151" s="8" t="s">
        <v>171</v>
      </c>
      <c r="F151" s="7" t="s">
        <v>172</v>
      </c>
      <c r="G151" s="7" t="s">
        <v>173</v>
      </c>
      <c r="H151" s="2">
        <v>2019</v>
      </c>
      <c r="I151" s="2">
        <v>476.33</v>
      </c>
      <c r="J151" s="3">
        <v>0.495</v>
      </c>
      <c r="K151" s="3">
        <v>0.28523045804137998</v>
      </c>
      <c r="L151" s="4">
        <v>33.997016077916747</v>
      </c>
      <c r="M151" s="4">
        <v>569</v>
      </c>
      <c r="N151" s="3">
        <v>0.320112517580872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13.5</v>
      </c>
      <c r="U151" s="2">
        <v>13.5</v>
      </c>
      <c r="V151" s="2">
        <f t="shared" si="11"/>
        <v>1</v>
      </c>
      <c r="W151" s="2">
        <v>0</v>
      </c>
      <c r="X151" s="5">
        <v>3393000</v>
      </c>
      <c r="Y151" s="5">
        <v>638000</v>
      </c>
      <c r="Z151" s="6">
        <v>0.188</v>
      </c>
      <c r="AA151" s="5">
        <v>684000</v>
      </c>
      <c r="AB151" s="6">
        <v>0.20200000000000001</v>
      </c>
      <c r="AC151" s="10">
        <v>0.65564784053156144</v>
      </c>
      <c r="AD151" s="10">
        <v>0.62774086378737537</v>
      </c>
      <c r="AE151" s="10">
        <v>4.2310615657461366E-2</v>
      </c>
      <c r="AF151" s="10">
        <v>0.83587910302242441</v>
      </c>
      <c r="AG151" s="10">
        <v>0.80402989925251866</v>
      </c>
      <c r="AH151" s="10">
        <v>3.8491446345256607E-2</v>
      </c>
      <c r="AI151" s="7">
        <v>78674</v>
      </c>
      <c r="AJ151" s="2">
        <v>108.4</v>
      </c>
      <c r="AK151" s="7">
        <f t="shared" si="12"/>
        <v>72577.490774907739</v>
      </c>
      <c r="AL151" s="3">
        <v>8.302851E-2</v>
      </c>
      <c r="AM151" s="3">
        <v>7.0000000000000007E-2</v>
      </c>
      <c r="AN151" s="3">
        <v>0.09</v>
      </c>
      <c r="AO151" s="5">
        <v>7614893</v>
      </c>
      <c r="AP151" s="5">
        <v>5140589</v>
      </c>
      <c r="AQ151" s="5">
        <v>304224</v>
      </c>
      <c r="AR151" s="5">
        <v>991721</v>
      </c>
      <c r="AS151" s="5">
        <v>96506</v>
      </c>
      <c r="AT151" s="5">
        <v>766259</v>
      </c>
      <c r="AU151" s="5">
        <v>315594</v>
      </c>
      <c r="AV151" s="5">
        <v>456476</v>
      </c>
      <c r="AW151" s="5">
        <v>1206585</v>
      </c>
      <c r="AX151" s="5">
        <v>658508</v>
      </c>
      <c r="AY151" s="5">
        <v>3123993</v>
      </c>
      <c r="AZ151" s="5">
        <v>959608</v>
      </c>
      <c r="BA151" s="5">
        <v>1209723</v>
      </c>
      <c r="BB151" s="3">
        <f t="shared" si="14"/>
        <v>0.67507041792970701</v>
      </c>
      <c r="BC151" s="3">
        <f t="shared" si="14"/>
        <v>3.9951185131557328E-2</v>
      </c>
      <c r="BD151" s="3">
        <f t="shared" si="14"/>
        <v>0.13023439725285699</v>
      </c>
      <c r="BE151" s="3">
        <f t="shared" si="14"/>
        <v>1.2673323183923923E-2</v>
      </c>
      <c r="BF151" s="3">
        <f t="shared" si="14"/>
        <v>0.100626364677744</v>
      </c>
      <c r="BG151" s="3">
        <f t="shared" si="14"/>
        <v>4.1444311824210794E-2</v>
      </c>
      <c r="BH151" s="3">
        <f t="shared" si="13"/>
        <v>5.994516272257535E-2</v>
      </c>
      <c r="BI151" s="3">
        <f t="shared" si="13"/>
        <v>0.15845068341735072</v>
      </c>
      <c r="BJ151" s="3">
        <f t="shared" si="13"/>
        <v>8.6476330002273172E-2</v>
      </c>
      <c r="BK151" s="3">
        <f t="shared" si="13"/>
        <v>0.41024778680409563</v>
      </c>
      <c r="BL151" s="3">
        <f t="shared" si="13"/>
        <v>0.12601726642777514</v>
      </c>
      <c r="BM151" s="3">
        <f t="shared" si="13"/>
        <v>0.15886277062593002</v>
      </c>
    </row>
    <row r="152" spans="1:65" x14ac:dyDescent="0.2">
      <c r="A152" s="1">
        <v>3</v>
      </c>
      <c r="B152" s="2" t="s">
        <v>17</v>
      </c>
      <c r="C152" s="1">
        <v>5</v>
      </c>
      <c r="D152" s="2" t="s">
        <v>46</v>
      </c>
      <c r="E152" s="8" t="s">
        <v>174</v>
      </c>
      <c r="F152" s="7" t="s">
        <v>175</v>
      </c>
      <c r="G152" s="7" t="s">
        <v>176</v>
      </c>
      <c r="H152" s="2">
        <v>2019</v>
      </c>
      <c r="I152" s="2">
        <v>323.72000000000003</v>
      </c>
      <c r="J152" s="3">
        <v>0.38600000000000001</v>
      </c>
      <c r="K152" s="3">
        <v>0.27245315985445001</v>
      </c>
      <c r="L152" s="4">
        <v>18.012503718701854</v>
      </c>
      <c r="M152" s="4">
        <v>340</v>
      </c>
      <c r="N152" s="3">
        <v>0.19127988748241911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8.75</v>
      </c>
      <c r="U152" s="2">
        <v>8.75</v>
      </c>
      <c r="V152" s="2">
        <f t="shared" si="11"/>
        <v>1</v>
      </c>
      <c r="W152" s="2">
        <v>1</v>
      </c>
      <c r="X152" s="5">
        <v>704000</v>
      </c>
      <c r="Y152" s="5">
        <v>72000</v>
      </c>
      <c r="Z152" s="6">
        <v>0.10199999999999999</v>
      </c>
      <c r="AA152" s="5">
        <v>78000</v>
      </c>
      <c r="AB152" s="6">
        <v>0.111</v>
      </c>
      <c r="AC152" s="10">
        <v>0.55286800276434001</v>
      </c>
      <c r="AD152" s="10">
        <v>0.5266067726330339</v>
      </c>
      <c r="AE152" s="10">
        <v>4.8750000000000002E-2</v>
      </c>
      <c r="AF152" s="10">
        <v>0.78281250000000002</v>
      </c>
      <c r="AG152" s="10">
        <v>0.74843749999999998</v>
      </c>
      <c r="AH152" s="10">
        <v>4.3912175648702596E-2</v>
      </c>
      <c r="AI152" s="7">
        <v>48659</v>
      </c>
      <c r="AJ152" s="2">
        <v>87.1</v>
      </c>
      <c r="AK152" s="7">
        <f t="shared" si="12"/>
        <v>55865.67164179105</v>
      </c>
      <c r="AL152" s="3">
        <v>0.1352372</v>
      </c>
      <c r="AM152" s="3">
        <v>0.13900000000000001</v>
      </c>
      <c r="AN152" s="3">
        <v>0.13300000000000001</v>
      </c>
      <c r="AO152" s="5">
        <v>1792147</v>
      </c>
      <c r="AP152" s="5">
        <v>1648512</v>
      </c>
      <c r="AQ152" s="5">
        <v>62775</v>
      </c>
      <c r="AR152" s="5">
        <v>31162</v>
      </c>
      <c r="AS152" s="5">
        <v>3836</v>
      </c>
      <c r="AT152" s="5">
        <v>14804</v>
      </c>
      <c r="AU152" s="5">
        <v>31058</v>
      </c>
      <c r="AV152" s="5">
        <v>93025</v>
      </c>
      <c r="AW152" s="5">
        <v>266542</v>
      </c>
      <c r="AX152" s="5">
        <v>153786</v>
      </c>
      <c r="AY152" s="5">
        <v>657057</v>
      </c>
      <c r="AZ152" s="5">
        <v>254726</v>
      </c>
      <c r="BA152" s="5">
        <v>367011</v>
      </c>
      <c r="BB152" s="3">
        <f t="shared" si="14"/>
        <v>0.91985311472775388</v>
      </c>
      <c r="BC152" s="3">
        <f t="shared" si="14"/>
        <v>3.502781858854212E-2</v>
      </c>
      <c r="BD152" s="3">
        <f t="shared" si="14"/>
        <v>1.7388082562423728E-2</v>
      </c>
      <c r="BE152" s="3">
        <f t="shared" si="14"/>
        <v>2.1404494162588225E-3</v>
      </c>
      <c r="BF152" s="3">
        <f t="shared" si="14"/>
        <v>8.2604830965317018E-3</v>
      </c>
      <c r="BG152" s="3">
        <f t="shared" si="14"/>
        <v>1.7330051608489706E-2</v>
      </c>
      <c r="BH152" s="3">
        <f t="shared" si="13"/>
        <v>5.1907014324159791E-2</v>
      </c>
      <c r="BI152" s="3">
        <f t="shared" si="13"/>
        <v>0.14872775503348776</v>
      </c>
      <c r="BJ152" s="3">
        <f t="shared" si="13"/>
        <v>8.5811041170171867E-2</v>
      </c>
      <c r="BK152" s="3">
        <f t="shared" si="13"/>
        <v>0.36663119710604097</v>
      </c>
      <c r="BL152" s="3">
        <f t="shared" si="13"/>
        <v>0.14213454588267591</v>
      </c>
      <c r="BM152" s="3">
        <f t="shared" si="13"/>
        <v>0.2047884464834637</v>
      </c>
    </row>
    <row r="153" spans="1:65" x14ac:dyDescent="0.2">
      <c r="A153" s="1">
        <v>2</v>
      </c>
      <c r="B153" s="2" t="s">
        <v>65</v>
      </c>
      <c r="C153" s="1">
        <v>3</v>
      </c>
      <c r="D153" s="2" t="s">
        <v>66</v>
      </c>
      <c r="E153" s="8" t="s">
        <v>177</v>
      </c>
      <c r="F153" s="7" t="s">
        <v>178</v>
      </c>
      <c r="G153" s="7" t="s">
        <v>179</v>
      </c>
      <c r="H153" s="2">
        <v>2019</v>
      </c>
      <c r="I153" s="2">
        <v>325.10000000000002</v>
      </c>
      <c r="J153" s="3">
        <v>0.43099999999999999</v>
      </c>
      <c r="K153" s="3">
        <v>0.30612353765080003</v>
      </c>
      <c r="L153" s="4">
        <v>22.664074125564461</v>
      </c>
      <c r="M153" s="4">
        <v>653</v>
      </c>
      <c r="N153" s="3">
        <v>0.36736990154711674</v>
      </c>
      <c r="O153" s="2">
        <v>0.04</v>
      </c>
      <c r="P153" s="2">
        <v>0.11</v>
      </c>
      <c r="Q153" s="2">
        <v>0.34</v>
      </c>
      <c r="R153" s="2">
        <v>1</v>
      </c>
      <c r="S153" s="2">
        <v>1</v>
      </c>
      <c r="T153" s="2">
        <v>7.25</v>
      </c>
      <c r="U153" s="2">
        <v>7.25</v>
      </c>
      <c r="V153" s="2">
        <f t="shared" si="11"/>
        <v>0</v>
      </c>
      <c r="W153" s="2">
        <v>1</v>
      </c>
      <c r="X153" s="5">
        <v>2698000</v>
      </c>
      <c r="Y153" s="5">
        <v>218000</v>
      </c>
      <c r="Z153" s="6">
        <v>8.1000000000000003E-2</v>
      </c>
      <c r="AA153" s="5">
        <v>245000</v>
      </c>
      <c r="AB153" s="6">
        <v>9.0999999999999998E-2</v>
      </c>
      <c r="AC153" s="10">
        <v>0.66565939995683143</v>
      </c>
      <c r="AD153" s="10">
        <v>0.64321174185193175</v>
      </c>
      <c r="AE153" s="10">
        <v>3.372243839169909E-2</v>
      </c>
      <c r="AF153" s="10">
        <v>0.87690883850069412</v>
      </c>
      <c r="AG153" s="10">
        <v>0.85053216103655715</v>
      </c>
      <c r="AH153" s="10">
        <v>2.9551451187335091E-2</v>
      </c>
      <c r="AI153" s="7">
        <v>64177</v>
      </c>
      <c r="AJ153" s="2">
        <v>91.9</v>
      </c>
      <c r="AK153" s="7">
        <f t="shared" si="12"/>
        <v>69833.514689880307</v>
      </c>
      <c r="AL153" s="3">
        <v>0.14865200000000001</v>
      </c>
      <c r="AM153" s="3">
        <v>8.4000000000000005E-2</v>
      </c>
      <c r="AN153" s="3">
        <v>7.4999999999999997E-2</v>
      </c>
      <c r="AO153" s="5">
        <v>5822434</v>
      </c>
      <c r="AP153" s="5">
        <v>4709065</v>
      </c>
      <c r="AQ153" s="5">
        <v>372273</v>
      </c>
      <c r="AR153" s="5">
        <v>413208</v>
      </c>
      <c r="AS153" s="5">
        <v>52436</v>
      </c>
      <c r="AT153" s="5">
        <v>174523</v>
      </c>
      <c r="AU153" s="5">
        <v>100929</v>
      </c>
      <c r="AV153" s="5">
        <v>330496</v>
      </c>
      <c r="AW153" s="5">
        <v>936101</v>
      </c>
      <c r="AX153" s="5">
        <v>546070</v>
      </c>
      <c r="AY153" s="5">
        <v>2169506</v>
      </c>
      <c r="AZ153" s="5">
        <v>823018</v>
      </c>
      <c r="BA153" s="5">
        <v>1017243</v>
      </c>
      <c r="BB153" s="3">
        <f t="shared" si="14"/>
        <v>0.80877945546484509</v>
      </c>
      <c r="BC153" s="3">
        <f t="shared" si="14"/>
        <v>6.3937693411380878E-2</v>
      </c>
      <c r="BD153" s="3">
        <f t="shared" si="14"/>
        <v>7.096825829197892E-2</v>
      </c>
      <c r="BE153" s="3">
        <f t="shared" si="14"/>
        <v>9.0058556267018225E-3</v>
      </c>
      <c r="BF153" s="3">
        <f t="shared" si="14"/>
        <v>2.997423414331532E-2</v>
      </c>
      <c r="BG153" s="3">
        <f t="shared" si="14"/>
        <v>1.7334503061777945E-2</v>
      </c>
      <c r="BH153" s="3">
        <f t="shared" si="13"/>
        <v>5.6762515470334229E-2</v>
      </c>
      <c r="BI153" s="3">
        <f t="shared" si="13"/>
        <v>0.16077485807481889</v>
      </c>
      <c r="BJ153" s="3">
        <f t="shared" si="13"/>
        <v>9.3787237433691814E-2</v>
      </c>
      <c r="BK153" s="3">
        <f t="shared" si="13"/>
        <v>0.37261152294727601</v>
      </c>
      <c r="BL153" s="3">
        <f t="shared" si="13"/>
        <v>0.14135291185782442</v>
      </c>
      <c r="BM153" s="3">
        <f t="shared" si="13"/>
        <v>0.17471095421605465</v>
      </c>
    </row>
    <row r="154" spans="1:65" x14ac:dyDescent="0.2">
      <c r="A154" s="1">
        <v>4</v>
      </c>
      <c r="B154" s="2" t="s">
        <v>22</v>
      </c>
      <c r="C154" s="1">
        <v>8</v>
      </c>
      <c r="D154" s="2" t="s">
        <v>27</v>
      </c>
      <c r="E154" s="8" t="s">
        <v>180</v>
      </c>
      <c r="F154" s="7" t="s">
        <v>181</v>
      </c>
      <c r="G154" s="7" t="s">
        <v>182</v>
      </c>
      <c r="H154" s="2">
        <v>2019</v>
      </c>
      <c r="I154" s="2">
        <v>395.33</v>
      </c>
      <c r="J154" s="3">
        <v>0.52300000000000002</v>
      </c>
      <c r="K154" s="3">
        <v>0.19466605788085001</v>
      </c>
      <c r="L154" s="4">
        <v>7.0514127750209585</v>
      </c>
      <c r="M154" s="4">
        <v>675</v>
      </c>
      <c r="N154" s="3">
        <v>0.379746835443038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5.15</v>
      </c>
      <c r="U154" s="2">
        <v>7.25</v>
      </c>
      <c r="V154" s="2">
        <f t="shared" si="11"/>
        <v>0</v>
      </c>
      <c r="W154" s="2">
        <v>1</v>
      </c>
      <c r="X154" s="5">
        <v>243000</v>
      </c>
      <c r="Y154" s="5">
        <v>18000</v>
      </c>
      <c r="Z154" s="6">
        <v>7.2999999999999995E-2</v>
      </c>
      <c r="AA154" s="5">
        <v>21000</v>
      </c>
      <c r="AB154" s="6">
        <v>8.6999999999999994E-2</v>
      </c>
      <c r="AC154" s="10">
        <v>0.65111111111111108</v>
      </c>
      <c r="AD154" s="10">
        <v>0.62888888888888894</v>
      </c>
      <c r="AE154" s="10">
        <v>3.4129692832764506E-2</v>
      </c>
      <c r="AF154" s="10">
        <v>0.85853658536585364</v>
      </c>
      <c r="AG154" s="10">
        <v>0.83902439024390241</v>
      </c>
      <c r="AH154" s="10">
        <v>2.8409090909090908E-2</v>
      </c>
      <c r="AI154" s="7">
        <v>66152</v>
      </c>
      <c r="AJ154" s="2">
        <v>92.8</v>
      </c>
      <c r="AK154" s="7">
        <f t="shared" si="12"/>
        <v>71284.482758620696</v>
      </c>
      <c r="AL154" s="3">
        <v>0.1249942</v>
      </c>
      <c r="AM154" s="3">
        <v>9.1999999999999998E-2</v>
      </c>
      <c r="AN154" s="3">
        <v>9.5000000000000001E-2</v>
      </c>
      <c r="AO154" s="5">
        <v>578759</v>
      </c>
      <c r="AP154" s="5">
        <v>484380</v>
      </c>
      <c r="AQ154" s="5">
        <v>6520</v>
      </c>
      <c r="AR154" s="5">
        <v>58609</v>
      </c>
      <c r="AS154" s="5">
        <v>12198</v>
      </c>
      <c r="AT154" s="5">
        <v>6541</v>
      </c>
      <c r="AU154" s="5">
        <v>10511</v>
      </c>
      <c r="AV154" s="5">
        <v>34931</v>
      </c>
      <c r="AW154" s="5">
        <v>98803</v>
      </c>
      <c r="AX154" s="5">
        <v>52521</v>
      </c>
      <c r="AY154" s="5">
        <v>214571</v>
      </c>
      <c r="AZ154" s="5">
        <v>78754</v>
      </c>
      <c r="BA154" s="5">
        <v>99179</v>
      </c>
      <c r="BB154" s="3">
        <f t="shared" si="14"/>
        <v>0.83692866979174407</v>
      </c>
      <c r="BC154" s="3">
        <f t="shared" si="14"/>
        <v>1.1265483560514825E-2</v>
      </c>
      <c r="BD154" s="3">
        <f t="shared" si="14"/>
        <v>0.10126667576659715</v>
      </c>
      <c r="BE154" s="3">
        <f t="shared" si="14"/>
        <v>2.1076130133613473E-2</v>
      </c>
      <c r="BF154" s="3">
        <f t="shared" si="14"/>
        <v>1.1301768093455134E-2</v>
      </c>
      <c r="BG154" s="3">
        <f t="shared" si="14"/>
        <v>1.8161272654075359E-2</v>
      </c>
      <c r="BH154" s="3">
        <f t="shared" si="13"/>
        <v>6.0355000958948371E-2</v>
      </c>
      <c r="BI154" s="3">
        <f t="shared" si="13"/>
        <v>0.17071527181434759</v>
      </c>
      <c r="BJ154" s="3">
        <f t="shared" si="13"/>
        <v>9.0747616883711524E-2</v>
      </c>
      <c r="BK154" s="3">
        <f t="shared" si="13"/>
        <v>0.37074326273975872</v>
      </c>
      <c r="BL154" s="3">
        <f t="shared" si="13"/>
        <v>0.13607390986576451</v>
      </c>
      <c r="BM154" s="3">
        <f t="shared" si="13"/>
        <v>0.1713649377374693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C83C-0C42-48B8-A028-03A5BFC8AF6E}">
  <dimension ref="A1:B33"/>
  <sheetViews>
    <sheetView zoomScale="90" zoomScaleNormal="90" workbookViewId="0">
      <selection activeCell="A2" sqref="A2"/>
    </sheetView>
  </sheetViews>
  <sheetFormatPr baseColWidth="10" defaultColWidth="8.83203125" defaultRowHeight="15" x14ac:dyDescent="0.2"/>
  <cols>
    <col min="1" max="1" width="68.83203125" style="21" bestFit="1" customWidth="1"/>
    <col min="2" max="2" width="17.5" bestFit="1" customWidth="1"/>
  </cols>
  <sheetData>
    <row r="1" spans="1:2" ht="21" x14ac:dyDescent="0.25">
      <c r="A1" s="30" t="s">
        <v>319</v>
      </c>
      <c r="B1" s="30" t="s">
        <v>317</v>
      </c>
    </row>
    <row r="2" spans="1:2" ht="19" x14ac:dyDescent="0.25">
      <c r="A2" s="31" t="s">
        <v>52</v>
      </c>
      <c r="B2" s="29">
        <v>2019</v>
      </c>
    </row>
    <row r="4" spans="1:2" x14ac:dyDescent="0.2">
      <c r="A4" s="22" t="s">
        <v>313</v>
      </c>
      <c r="B4" s="13" t="str">
        <f>A2</f>
        <v>District of Columbia</v>
      </c>
    </row>
    <row r="5" spans="1:2" x14ac:dyDescent="0.2">
      <c r="A5" s="21" t="s">
        <v>316</v>
      </c>
      <c r="B5" s="14">
        <f>INDEX(Data!$I$2:$BM$154,MATCH($A$2,Data!$G$2:$G$52,0)+MATCH($B$2,Data!$H$2:$H$154,0)-1,MATCH(A5,Data!$I$1:$BM$1,0))</f>
        <v>358.79</v>
      </c>
    </row>
    <row r="6" spans="1:2" x14ac:dyDescent="0.2">
      <c r="A6" s="21" t="s">
        <v>186</v>
      </c>
      <c r="B6" s="15">
        <f>INDEX(Data!$I$2:$BM$154,MATCH($A$2,Data!$G$2:$G$52,0)+MATCH($B$2,Data!$H$2:$H$154,0)-1,MATCH(A6,Data!$I$1:$BM$1,0))</f>
        <v>0.38600000000000001</v>
      </c>
    </row>
    <row r="7" spans="1:2" x14ac:dyDescent="0.2">
      <c r="A7" s="21" t="s">
        <v>187</v>
      </c>
      <c r="B7" s="15">
        <f>INDEX(Data!$I$2:$BM$154,MATCH($A$2,Data!$G$2:$G$52,0)+MATCH($B$2,Data!$H$2:$H$154,0)-1,MATCH(A7,Data!$I$1:$BM$1,0))</f>
        <v>0.24818336294078</v>
      </c>
    </row>
    <row r="8" spans="1:2" x14ac:dyDescent="0.2">
      <c r="A8" s="21" t="s">
        <v>188</v>
      </c>
      <c r="B8" s="16" t="str">
        <f>INDEX(Data!$I$2:$BM$154,MATCH($A$2,Data!$G$2:$G$52,0)+MATCH($B$2,Data!$H$2:$H$154,0)-1,MATCH(A8,Data!$I$1:$BM$1,0))</f>
        <v>--</v>
      </c>
    </row>
    <row r="9" spans="1:2" x14ac:dyDescent="0.2">
      <c r="A9" s="21" t="s">
        <v>189</v>
      </c>
      <c r="B9" s="17">
        <f>INDEX(Data!$I$2:$BM$154,MATCH($A$2,Data!$G$2:$G$52,0)+MATCH($B$2,Data!$H$2:$H$154,0)-1,MATCH(A9,Data!$I$1:$BM$1,0))</f>
        <v>642</v>
      </c>
    </row>
    <row r="10" spans="1:2" x14ac:dyDescent="0.2">
      <c r="A10" s="21" t="s">
        <v>190</v>
      </c>
      <c r="B10" s="15">
        <f>INDEX(Data!$I$2:$BM$154,MATCH($A$2,Data!$G$2:$G$52,0)+MATCH($B$2,Data!$H$2:$H$154,0)-1,MATCH(A10,Data!$I$1:$BM$1,0))</f>
        <v>0.36118143459915614</v>
      </c>
    </row>
    <row r="11" spans="1:2" x14ac:dyDescent="0.2">
      <c r="A11" s="21" t="s">
        <v>191</v>
      </c>
      <c r="B11" s="15">
        <f>IF(INDEX(Data!$I$2:$BM$154,MATCH($A$2,Data!$G$2:$G$52,0)+MATCH($B$2,Data!$H$2:$H$154,0)-1,MATCH(A11,Data!$I$1:$BM$1,0))=0,"None",INDEX(Data!$I$2:$BM$154,MATCH($A$2,Data!$G$2:$G$52,0)+MATCH($B$2,Data!$H$2:$H$154,0)-1,MATCH(A11,Data!$I$1:$BM$1,0)))</f>
        <v>0.4</v>
      </c>
    </row>
    <row r="12" spans="1:2" x14ac:dyDescent="0.2">
      <c r="A12" s="21" t="s">
        <v>194</v>
      </c>
      <c r="B12" s="13" t="str">
        <f>IF(INDEX(Data!$I$2:$BM$154,MATCH($A$2,Data!$G$2:$G$52,0)+MATCH($B$2,Data!$H$2:$H$154,0)-1,MATCH(A12,Data!$I$1:$BM$1,0))=1,"Yes","No")</f>
        <v>Yes</v>
      </c>
    </row>
    <row r="13" spans="1:2" x14ac:dyDescent="0.2">
      <c r="A13" s="21" t="s">
        <v>196</v>
      </c>
      <c r="B13" s="14">
        <f>INDEX(Data!$I$2:$BM$154,MATCH($A$2,Data!$G$2:$G$52,0)+MATCH($B$2,Data!$H$2:$H$154,0)-1,MATCH(A13,Data!$I$1:$BM$1,0))</f>
        <v>14</v>
      </c>
    </row>
    <row r="14" spans="1:2" x14ac:dyDescent="0.2">
      <c r="A14" s="21" t="s">
        <v>231</v>
      </c>
      <c r="B14" s="13" t="str">
        <f>IF(INDEX(Data!$I$2:$BM$154,MATCH($A$2,Data!$G$2:$G$52,0)+MATCH($B$2,Data!$H$2:$H$154,0)-1,MATCH(A14,Data!$I$1:$BM$1,0))=1,"Yes","No")</f>
        <v>No</v>
      </c>
    </row>
    <row r="15" spans="1:2" x14ac:dyDescent="0.2">
      <c r="A15" s="21" t="s">
        <v>198</v>
      </c>
      <c r="B15" s="18">
        <f>INDEX(Data!$I$2:$BM$154,MATCH($A$2,Data!$G$2:$G$52,0)+MATCH($B$2,Data!$H$2:$H$154,0)-1,MATCH(A15,Data!$I$1:$BM$1,0))</f>
        <v>361000</v>
      </c>
    </row>
    <row r="16" spans="1:2" x14ac:dyDescent="0.2">
      <c r="A16" s="21" t="s">
        <v>199</v>
      </c>
      <c r="B16" s="18">
        <f>INDEX(Data!$I$2:$BM$154,MATCH($A$2,Data!$G$2:$G$52,0)+MATCH($B$2,Data!$H$2:$H$154,0)-1,MATCH(A16,Data!$I$1:$BM$1,0))</f>
        <v>34000</v>
      </c>
    </row>
    <row r="17" spans="1:2" x14ac:dyDescent="0.2">
      <c r="A17" s="21" t="s">
        <v>200</v>
      </c>
      <c r="B17" s="15">
        <f>INDEX(Data!$I$2:$BM$154,MATCH($A$2,Data!$G$2:$G$52,0)+MATCH($B$2,Data!$H$2:$H$154,0)-1,MATCH(A17,Data!$I$1:$BM$1,0))</f>
        <v>9.2999999999999999E-2</v>
      </c>
    </row>
    <row r="18" spans="1:2" x14ac:dyDescent="0.2">
      <c r="A18" s="21" t="s">
        <v>201</v>
      </c>
      <c r="B18" s="18">
        <f>INDEX(Data!$I$2:$BM$154,MATCH($A$2,Data!$G$2:$G$52,0)+MATCH($B$2,Data!$H$2:$H$154,0)-1,MATCH(A18,Data!$I$1:$BM$1,0))</f>
        <v>37000</v>
      </c>
    </row>
    <row r="19" spans="1:2" x14ac:dyDescent="0.2">
      <c r="A19" s="21" t="s">
        <v>202</v>
      </c>
      <c r="B19" s="15">
        <f>INDEX(Data!$I$2:$BM$154,MATCH($A$2,Data!$G$2:$G$52,0)+MATCH($B$2,Data!$H$2:$H$154,0)-1,MATCH(A19,Data!$I$1:$BM$1,0))</f>
        <v>0.10199999999999999</v>
      </c>
    </row>
    <row r="20" spans="1:2" x14ac:dyDescent="0.2">
      <c r="A20" s="21" t="s">
        <v>312</v>
      </c>
      <c r="B20" s="15">
        <f>INDEX(Data!$I$2:$BM$154,MATCH($A$2,Data!$G$2:$G$52,0)+MATCH($B$2,Data!$H$2:$H$154,0)-1,MATCH(A20,Data!$I$1:$BM$1,0))</f>
        <v>0.87931034482758619</v>
      </c>
    </row>
    <row r="21" spans="1:2" x14ac:dyDescent="0.2">
      <c r="A21" s="21" t="s">
        <v>320</v>
      </c>
      <c r="B21" s="15">
        <f>INDEX(Data!$I$2:$BM$154,MATCH($A$2,Data!$G$2:$G$52,0)+MATCH($B$2,Data!$H$2:$H$154,0)-1,MATCH(A21,Data!$I$1:$BM$1,0))</f>
        <v>0.84195402298850575</v>
      </c>
    </row>
    <row r="22" spans="1:2" x14ac:dyDescent="0.2">
      <c r="A22" s="21" t="s">
        <v>309</v>
      </c>
      <c r="B22" s="15">
        <f>INDEX(Data!$I$2:$BM$154,MATCH($A$2,Data!$G$2:$G$52,0)+MATCH($B$2,Data!$H$2:$H$154,0)-1,MATCH(A22,Data!$I$1:$BM$1,0))</f>
        <v>4.2483660130718956E-2</v>
      </c>
    </row>
    <row r="23" spans="1:2" x14ac:dyDescent="0.2">
      <c r="A23" s="21" t="s">
        <v>209</v>
      </c>
      <c r="B23" s="19">
        <f>INDEX(Data!$I$2:$BM$154,MATCH($A$2,Data!$G$2:$G$52,0)+MATCH($B$2,Data!$H$2:$H$154,0)-1,MATCH(A23,Data!$I$1:$BM$1,0))</f>
        <v>90395</v>
      </c>
    </row>
    <row r="24" spans="1:2" x14ac:dyDescent="0.2">
      <c r="A24" s="21" t="s">
        <v>311</v>
      </c>
      <c r="B24" s="19">
        <f>INDEX(Data!$I$2:$BM$154,MATCH($A$2,Data!$G$2:$G$52,0)+MATCH($B$2,Data!$H$2:$H$154,0)-1,MATCH(A24,Data!$I$1:$BM$1,0))</f>
        <v>78467.881944444438</v>
      </c>
    </row>
    <row r="25" spans="1:2" x14ac:dyDescent="0.2">
      <c r="A25" s="21" t="s">
        <v>212</v>
      </c>
      <c r="B25" s="15">
        <f>INDEX(Data!$I$2:$BM$154,MATCH($A$2,Data!$G$2:$G$52,0)+MATCH($B$2,Data!$H$2:$H$154,0)-1,MATCH(A25,Data!$I$1:$BM$1,0))</f>
        <v>6.7702159999999997E-2</v>
      </c>
    </row>
    <row r="26" spans="1:2" x14ac:dyDescent="0.2">
      <c r="A26" s="21" t="s">
        <v>315</v>
      </c>
      <c r="B26" s="15">
        <f>INDEX(Data!$I$2:$BM$154,MATCH($A$2,Data!$G$2:$G$52,0)+MATCH($B$2,Data!$H$2:$H$154,0)-1,MATCH(A26,Data!$I$1:$BM$1,0))</f>
        <v>0.125</v>
      </c>
    </row>
    <row r="27" spans="1:2" x14ac:dyDescent="0.2">
      <c r="A27" s="21" t="s">
        <v>314</v>
      </c>
      <c r="B27" s="15">
        <f>INDEX(Data!$I$2:$BM$154,MATCH($A$2,Data!$G$2:$G$52,0)+MATCH($B$2,Data!$H$2:$H$154,0)-1,MATCH(A27,Data!$I$1:$BM$1,0))</f>
        <v>0.16699999999999998</v>
      </c>
    </row>
    <row r="28" spans="1:2" x14ac:dyDescent="0.2">
      <c r="A28" s="21" t="s">
        <v>225</v>
      </c>
      <c r="B28" s="15">
        <f>INDEX(Data!$I$2:$BM$154,MATCH($A$2,Data!$G$2:$G$52,0)+MATCH($B$2,Data!$H$2:$H$154,0)-1,MATCH(A28,Data!$I$1:$BM$1,0))</f>
        <v>0.37463744192340337</v>
      </c>
    </row>
    <row r="29" spans="1:2" x14ac:dyDescent="0.2">
      <c r="A29" s="21" t="s">
        <v>226</v>
      </c>
      <c r="B29" s="15">
        <f>INDEX(Data!$I$2:$BM$154,MATCH($A$2,Data!$G$2:$G$52,0)+MATCH($B$2,Data!$H$2:$H$154,0)-1,MATCH(A29,Data!$I$1:$BM$1,0))</f>
        <v>0.44391136225485267</v>
      </c>
    </row>
    <row r="30" spans="1:2" x14ac:dyDescent="0.2">
      <c r="A30" s="21" t="s">
        <v>227</v>
      </c>
      <c r="B30" s="15">
        <f>INDEX(Data!$I$2:$BM$154,MATCH($A$2,Data!$G$2:$G$52,0)+MATCH($B$2,Data!$H$2:$H$154,0)-1,MATCH(A30,Data!$I$1:$BM$1,0))</f>
        <v>0.1126136912698424</v>
      </c>
    </row>
    <row r="31" spans="1:2" x14ac:dyDescent="0.2">
      <c r="A31" s="21" t="s">
        <v>228</v>
      </c>
      <c r="B31" s="15">
        <f>INDEX(Data!$I$2:$BM$154,MATCH($A$2,Data!$G$2:$G$52,0)+MATCH($B$2,Data!$H$2:$H$154,0)-1,MATCH(A31,Data!$I$1:$BM$1,0))</f>
        <v>2.0021282353924696E-3</v>
      </c>
    </row>
    <row r="32" spans="1:2" x14ac:dyDescent="0.2">
      <c r="A32" s="21" t="s">
        <v>229</v>
      </c>
      <c r="B32" s="15">
        <f>INDEX(Data!$I$2:$BM$154,MATCH($A$2,Data!$G$2:$G$52,0)+MATCH($B$2,Data!$H$2:$H$154,0)-1,MATCH(A32,Data!$I$1:$BM$1,0))</f>
        <v>4.3754932702703087E-2</v>
      </c>
    </row>
    <row r="33" spans="1:2" x14ac:dyDescent="0.2">
      <c r="A33" s="21" t="s">
        <v>230</v>
      </c>
      <c r="B33" s="15">
        <f>INDEX(Data!$I$2:$BM$154,MATCH($A$2,Data!$G$2:$G$52,0)+MATCH($B$2,Data!$H$2:$H$154,0)-1,MATCH(A33,Data!$I$1:$BM$1,0))</f>
        <v>2.308044361380604E-2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Select a state" prompt=" " xr:uid="{1EDAD3D3-D9C9-4760-A7E3-00A8E89C1AA6}">
          <x14:formula1>
            <xm:f>lists!$A$2:$A$52</xm:f>
          </x14:formula1>
          <xm:sqref>A2</xm:sqref>
        </x14:dataValidation>
        <x14:dataValidation type="list" allowBlank="1" showErrorMessage="1" promptTitle="Select a year" prompt=" " xr:uid="{01AD3758-AD51-40F6-9D21-AEB4A3A7506E}">
          <x14:formula1>
            <xm:f>lists!$E$2:$E$4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A834D-49CE-40EB-BB9C-24748EB2F615}">
  <dimension ref="A1:B55"/>
  <sheetViews>
    <sheetView zoomScale="80" zoomScaleNormal="80" workbookViewId="0">
      <selection activeCell="A2" sqref="A2"/>
    </sheetView>
  </sheetViews>
  <sheetFormatPr baseColWidth="10" defaultColWidth="8.83203125" defaultRowHeight="15" x14ac:dyDescent="0.2"/>
  <cols>
    <col min="1" max="1" width="57" customWidth="1"/>
    <col min="2" max="2" width="51.5" customWidth="1"/>
  </cols>
  <sheetData>
    <row r="1" spans="1:2" ht="21" x14ac:dyDescent="0.25">
      <c r="A1" s="30" t="s">
        <v>318</v>
      </c>
      <c r="B1" s="30" t="s">
        <v>317</v>
      </c>
    </row>
    <row r="2" spans="1:2" ht="19" x14ac:dyDescent="0.25">
      <c r="A2" s="31" t="s">
        <v>235</v>
      </c>
      <c r="B2" s="29">
        <v>2019</v>
      </c>
    </row>
    <row r="4" spans="1:2" x14ac:dyDescent="0.2">
      <c r="A4" s="20" t="s">
        <v>308</v>
      </c>
      <c r="B4" s="20" t="str">
        <f>A2</f>
        <v>Unemployment insurance (UI) average weekly benefit</v>
      </c>
    </row>
    <row r="5" spans="1:2" x14ac:dyDescent="0.2">
      <c r="A5" t="s">
        <v>21</v>
      </c>
      <c r="B5" s="12">
        <f>INDEX(Data!$I$2:$BM$154,MATCH(A5,Data!$G$2:$G$52,0)+MATCH($B$2,Data!$H$2:$H$154,0)-1,MATCH($A$2,Data!$I$1:$BM$1,0))</f>
        <v>226.56</v>
      </c>
    </row>
    <row r="6" spans="1:2" x14ac:dyDescent="0.2">
      <c r="A6" t="s">
        <v>26</v>
      </c>
      <c r="B6" s="12">
        <f>INDEX(Data!$I$2:$BM$154,MATCH(A6,Data!$G$2:$G$52,0)+MATCH($B$2,Data!$H$2:$H$154,0)-1,MATCH($A$2,Data!$I$1:$BM$1,0))</f>
        <v>267.05</v>
      </c>
    </row>
    <row r="7" spans="1:2" x14ac:dyDescent="0.2">
      <c r="A7" t="s">
        <v>30</v>
      </c>
      <c r="B7" s="12">
        <f>INDEX(Data!$I$2:$BM$154,MATCH(A7,Data!$G$2:$G$52,0)+MATCH($B$2,Data!$H$2:$H$154,0)-1,MATCH($A$2,Data!$I$1:$BM$1,0))</f>
        <v>232.62</v>
      </c>
    </row>
    <row r="8" spans="1:2" x14ac:dyDescent="0.2">
      <c r="A8" t="s">
        <v>34</v>
      </c>
      <c r="B8" s="12">
        <f>INDEX(Data!$I$2:$BM$154,MATCH(A8,Data!$G$2:$G$52,0)+MATCH($B$2,Data!$H$2:$H$154,0)-1,MATCH($A$2,Data!$I$1:$BM$1,0))</f>
        <v>265.31</v>
      </c>
    </row>
    <row r="9" spans="1:2" x14ac:dyDescent="0.2">
      <c r="A9" t="s">
        <v>37</v>
      </c>
      <c r="B9" s="12">
        <f>INDEX(Data!$I$2:$BM$154,MATCH(A9,Data!$G$2:$G$52,0)+MATCH($B$2,Data!$H$2:$H$154,0)-1,MATCH($A$2,Data!$I$1:$BM$1,0))</f>
        <v>334.84</v>
      </c>
    </row>
    <row r="10" spans="1:2" x14ac:dyDescent="0.2">
      <c r="A10" t="s">
        <v>40</v>
      </c>
      <c r="B10" s="12">
        <f>INDEX(Data!$I$2:$BM$154,MATCH(A10,Data!$G$2:$G$52,0)+MATCH($B$2,Data!$H$2:$H$154,0)-1,MATCH($A$2,Data!$I$1:$BM$1,0))</f>
        <v>449.23</v>
      </c>
    </row>
    <row r="11" spans="1:2" x14ac:dyDescent="0.2">
      <c r="A11" t="s">
        <v>45</v>
      </c>
      <c r="B11" s="12">
        <f>INDEX(Data!$I$2:$BM$154,MATCH(A11,Data!$G$2:$G$52,0)+MATCH($B$2,Data!$H$2:$H$154,0)-1,MATCH($A$2,Data!$I$1:$BM$1,0))</f>
        <v>398.64</v>
      </c>
    </row>
    <row r="12" spans="1:2" x14ac:dyDescent="0.2">
      <c r="A12" t="s">
        <v>49</v>
      </c>
      <c r="B12" s="12">
        <f>INDEX(Data!$I$2:$BM$154,MATCH(A12,Data!$G$2:$G$52,0)+MATCH($B$2,Data!$H$2:$H$154,0)-1,MATCH($A$2,Data!$I$1:$BM$1,0))</f>
        <v>272.12</v>
      </c>
    </row>
    <row r="13" spans="1:2" x14ac:dyDescent="0.2">
      <c r="A13" t="s">
        <v>52</v>
      </c>
      <c r="B13" s="12">
        <f>INDEX(Data!$I$2:$BM$154,MATCH(A13,Data!$G$2:$G$52,0)+MATCH($B$2,Data!$H$2:$H$154,0)-1,MATCH($A$2,Data!$I$1:$BM$1,0))</f>
        <v>358.79</v>
      </c>
    </row>
    <row r="14" spans="1:2" x14ac:dyDescent="0.2">
      <c r="A14" t="s">
        <v>55</v>
      </c>
      <c r="B14" s="12">
        <f>INDEX(Data!$I$2:$BM$154,MATCH(A14,Data!$G$2:$G$52,0)+MATCH($B$2,Data!$H$2:$H$154,0)-1,MATCH($A$2,Data!$I$1:$BM$1,0))</f>
        <v>250.97</v>
      </c>
    </row>
    <row r="15" spans="1:2" x14ac:dyDescent="0.2">
      <c r="A15" t="s">
        <v>58</v>
      </c>
      <c r="B15" s="12">
        <f>INDEX(Data!$I$2:$BM$154,MATCH(A15,Data!$G$2:$G$52,0)+MATCH($B$2,Data!$H$2:$H$154,0)-1,MATCH($A$2,Data!$I$1:$BM$1,0))</f>
        <v>303.17</v>
      </c>
    </row>
    <row r="16" spans="1:2" x14ac:dyDescent="0.2">
      <c r="A16" t="s">
        <v>61</v>
      </c>
      <c r="B16" s="12">
        <f>INDEX(Data!$I$2:$BM$154,MATCH(A16,Data!$G$2:$G$52,0)+MATCH($B$2,Data!$H$2:$H$154,0)-1,MATCH($A$2,Data!$I$1:$BM$1,0))</f>
        <v>528.79999999999995</v>
      </c>
    </row>
    <row r="17" spans="1:2" x14ac:dyDescent="0.2">
      <c r="A17" t="s">
        <v>64</v>
      </c>
      <c r="B17" s="12">
        <f>INDEX(Data!$I$2:$BM$154,MATCH(A17,Data!$G$2:$G$52,0)+MATCH($B$2,Data!$H$2:$H$154,0)-1,MATCH($A$2,Data!$I$1:$BM$1,0))</f>
        <v>339.29</v>
      </c>
    </row>
    <row r="18" spans="1:2" x14ac:dyDescent="0.2">
      <c r="A18" t="s">
        <v>69</v>
      </c>
      <c r="B18" s="12">
        <f>INDEX(Data!$I$2:$BM$154,MATCH(A18,Data!$G$2:$G$52,0)+MATCH($B$2,Data!$H$2:$H$154,0)-1,MATCH($A$2,Data!$I$1:$BM$1,0))</f>
        <v>398.69</v>
      </c>
    </row>
    <row r="19" spans="1:2" x14ac:dyDescent="0.2">
      <c r="A19" t="s">
        <v>72</v>
      </c>
      <c r="B19" s="12">
        <f>INDEX(Data!$I$2:$BM$154,MATCH(A19,Data!$G$2:$G$52,0)+MATCH($B$2,Data!$H$2:$H$154,0)-1,MATCH($A$2,Data!$I$1:$BM$1,0))</f>
        <v>297.29000000000002</v>
      </c>
    </row>
    <row r="20" spans="1:2" x14ac:dyDescent="0.2">
      <c r="A20" t="s">
        <v>76</v>
      </c>
      <c r="B20" s="12">
        <f>INDEX(Data!$I$2:$BM$154,MATCH(A20,Data!$G$2:$G$52,0)+MATCH($B$2,Data!$H$2:$H$154,0)-1,MATCH($A$2,Data!$I$1:$BM$1,0))</f>
        <v>410.17</v>
      </c>
    </row>
    <row r="21" spans="1:2" x14ac:dyDescent="0.2">
      <c r="A21" t="s">
        <v>79</v>
      </c>
      <c r="B21" s="12">
        <f>INDEX(Data!$I$2:$BM$154,MATCH(A21,Data!$G$2:$G$52,0)+MATCH($B$2,Data!$H$2:$H$154,0)-1,MATCH($A$2,Data!$I$1:$BM$1,0))</f>
        <v>385.81</v>
      </c>
    </row>
    <row r="22" spans="1:2" x14ac:dyDescent="0.2">
      <c r="A22" t="s">
        <v>82</v>
      </c>
      <c r="B22" s="12">
        <f>INDEX(Data!$I$2:$BM$154,MATCH(A22,Data!$G$2:$G$52,0)+MATCH($B$2,Data!$H$2:$H$154,0)-1,MATCH($A$2,Data!$I$1:$BM$1,0))</f>
        <v>359.56</v>
      </c>
    </row>
    <row r="23" spans="1:2" x14ac:dyDescent="0.2">
      <c r="A23" t="s">
        <v>85</v>
      </c>
      <c r="B23" s="12">
        <f>INDEX(Data!$I$2:$BM$154,MATCH(A23,Data!$G$2:$G$52,0)+MATCH($B$2,Data!$H$2:$H$154,0)-1,MATCH($A$2,Data!$I$1:$BM$1,0))</f>
        <v>214.7</v>
      </c>
    </row>
    <row r="24" spans="1:2" x14ac:dyDescent="0.2">
      <c r="A24" t="s">
        <v>88</v>
      </c>
      <c r="B24" s="12">
        <f>INDEX(Data!$I$2:$BM$154,MATCH(A24,Data!$G$2:$G$52,0)+MATCH($B$2,Data!$H$2:$H$154,0)-1,MATCH($A$2,Data!$I$1:$BM$1,0))</f>
        <v>345.08</v>
      </c>
    </row>
    <row r="25" spans="1:2" x14ac:dyDescent="0.2">
      <c r="A25" t="s">
        <v>91</v>
      </c>
      <c r="B25" s="12">
        <f>INDEX(Data!$I$2:$BM$154,MATCH(A25,Data!$G$2:$G$52,0)+MATCH($B$2,Data!$H$2:$H$154,0)-1,MATCH($A$2,Data!$I$1:$BM$1,0))</f>
        <v>351.94</v>
      </c>
    </row>
    <row r="26" spans="1:2" x14ac:dyDescent="0.2">
      <c r="A26" t="s">
        <v>94</v>
      </c>
      <c r="B26" s="12">
        <f>INDEX(Data!$I$2:$BM$154,MATCH(A26,Data!$G$2:$G$52,0)+MATCH($B$2,Data!$H$2:$H$154,0)-1,MATCH($A$2,Data!$I$1:$BM$1,0))</f>
        <v>535.73</v>
      </c>
    </row>
    <row r="27" spans="1:2" x14ac:dyDescent="0.2">
      <c r="A27" t="s">
        <v>97</v>
      </c>
      <c r="B27" s="12">
        <f>INDEX(Data!$I$2:$BM$154,MATCH(A27,Data!$G$2:$G$52,0)+MATCH($B$2,Data!$H$2:$H$154,0)-1,MATCH($A$2,Data!$I$1:$BM$1,0))</f>
        <v>322.89</v>
      </c>
    </row>
    <row r="28" spans="1:2" x14ac:dyDescent="0.2">
      <c r="A28" t="s">
        <v>100</v>
      </c>
      <c r="B28" s="12">
        <f>INDEX(Data!$I$2:$BM$154,MATCH(A28,Data!$G$2:$G$52,0)+MATCH($B$2,Data!$H$2:$H$154,0)-1,MATCH($A$2,Data!$I$1:$BM$1,0))</f>
        <v>469.42</v>
      </c>
    </row>
    <row r="29" spans="1:2" x14ac:dyDescent="0.2">
      <c r="A29" t="s">
        <v>103</v>
      </c>
      <c r="B29" s="12">
        <f>INDEX(Data!$I$2:$BM$154,MATCH(A29,Data!$G$2:$G$52,0)+MATCH($B$2,Data!$H$2:$H$154,0)-1,MATCH($A$2,Data!$I$1:$BM$1,0))</f>
        <v>211.24</v>
      </c>
    </row>
    <row r="30" spans="1:2" x14ac:dyDescent="0.2">
      <c r="A30" t="s">
        <v>106</v>
      </c>
      <c r="B30" s="12">
        <f>INDEX(Data!$I$2:$BM$154,MATCH(A30,Data!$G$2:$G$52,0)+MATCH($B$2,Data!$H$2:$H$154,0)-1,MATCH($A$2,Data!$I$1:$BM$1,0))</f>
        <v>265.97000000000003</v>
      </c>
    </row>
    <row r="31" spans="1:2" x14ac:dyDescent="0.2">
      <c r="A31" t="s">
        <v>109</v>
      </c>
      <c r="B31" s="12">
        <f>INDEX(Data!$I$2:$BM$154,MATCH(A31,Data!$G$2:$G$52,0)+MATCH($B$2,Data!$H$2:$H$154,0)-1,MATCH($A$2,Data!$I$1:$BM$1,0))</f>
        <v>378.21</v>
      </c>
    </row>
    <row r="32" spans="1:2" x14ac:dyDescent="0.2">
      <c r="A32" t="s">
        <v>112</v>
      </c>
      <c r="B32" s="12">
        <f>INDEX(Data!$I$2:$BM$154,MATCH(A32,Data!$G$2:$G$52,0)+MATCH($B$2,Data!$H$2:$H$154,0)-1,MATCH($A$2,Data!$I$1:$BM$1,0))</f>
        <v>347.67</v>
      </c>
    </row>
    <row r="33" spans="1:2" x14ac:dyDescent="0.2">
      <c r="A33" t="s">
        <v>115</v>
      </c>
      <c r="B33" s="12">
        <f>INDEX(Data!$I$2:$BM$154,MATCH(A33,Data!$G$2:$G$52,0)+MATCH($B$2,Data!$H$2:$H$154,0)-1,MATCH($A$2,Data!$I$1:$BM$1,0))</f>
        <v>364.2</v>
      </c>
    </row>
    <row r="34" spans="1:2" x14ac:dyDescent="0.2">
      <c r="A34" t="s">
        <v>118</v>
      </c>
      <c r="B34" s="12">
        <f>INDEX(Data!$I$2:$BM$154,MATCH(A34,Data!$G$2:$G$52,0)+MATCH($B$2,Data!$H$2:$H$154,0)-1,MATCH($A$2,Data!$I$1:$BM$1,0))</f>
        <v>334.52</v>
      </c>
    </row>
    <row r="35" spans="1:2" x14ac:dyDescent="0.2">
      <c r="A35" t="s">
        <v>122</v>
      </c>
      <c r="B35" s="12">
        <f>INDEX(Data!$I$2:$BM$154,MATCH(A35,Data!$G$2:$G$52,0)+MATCH($B$2,Data!$H$2:$H$154,0)-1,MATCH($A$2,Data!$I$1:$BM$1,0))</f>
        <v>460.71</v>
      </c>
    </row>
    <row r="36" spans="1:2" x14ac:dyDescent="0.2">
      <c r="A36" t="s">
        <v>125</v>
      </c>
      <c r="B36" s="12">
        <f>INDEX(Data!$I$2:$BM$154,MATCH(A36,Data!$G$2:$G$52,0)+MATCH($B$2,Data!$H$2:$H$154,0)-1,MATCH($A$2,Data!$I$1:$BM$1,0))</f>
        <v>341.31</v>
      </c>
    </row>
    <row r="37" spans="1:2" x14ac:dyDescent="0.2">
      <c r="A37" t="s">
        <v>128</v>
      </c>
      <c r="B37" s="12">
        <f>INDEX(Data!$I$2:$BM$154,MATCH(A37,Data!$G$2:$G$52,0)+MATCH($B$2,Data!$H$2:$H$154,0)-1,MATCH($A$2,Data!$I$1:$BM$1,0))</f>
        <v>363.24</v>
      </c>
    </row>
    <row r="38" spans="1:2" x14ac:dyDescent="0.2">
      <c r="A38" t="s">
        <v>131</v>
      </c>
      <c r="B38" s="12">
        <f>INDEX(Data!$I$2:$BM$154,MATCH(A38,Data!$G$2:$G$52,0)+MATCH($B$2,Data!$H$2:$H$154,0)-1,MATCH($A$2,Data!$I$1:$BM$1,0))</f>
        <v>267.51</v>
      </c>
    </row>
    <row r="39" spans="1:2" x14ac:dyDescent="0.2">
      <c r="A39" t="s">
        <v>134</v>
      </c>
      <c r="B39" s="12">
        <f>INDEX(Data!$I$2:$BM$154,MATCH(A39,Data!$G$2:$G$52,0)+MATCH($B$2,Data!$H$2:$H$154,0)-1,MATCH($A$2,Data!$I$1:$BM$1,0))</f>
        <v>460.82</v>
      </c>
    </row>
    <row r="40" spans="1:2" x14ac:dyDescent="0.2">
      <c r="A40" t="s">
        <v>137</v>
      </c>
      <c r="B40" s="12">
        <f>INDEX(Data!$I$2:$BM$154,MATCH(A40,Data!$G$2:$G$52,0)+MATCH($B$2,Data!$H$2:$H$154,0)-1,MATCH($A$2,Data!$I$1:$BM$1,0))</f>
        <v>377.84</v>
      </c>
    </row>
    <row r="41" spans="1:2" x14ac:dyDescent="0.2">
      <c r="A41" t="s">
        <v>140</v>
      </c>
      <c r="B41" s="12">
        <f>INDEX(Data!$I$2:$BM$154,MATCH(A41,Data!$G$2:$G$52,0)+MATCH($B$2,Data!$H$2:$H$154,0)-1,MATCH($A$2,Data!$I$1:$BM$1,0))</f>
        <v>386.15</v>
      </c>
    </row>
    <row r="42" spans="1:2" x14ac:dyDescent="0.2">
      <c r="A42" t="s">
        <v>143</v>
      </c>
      <c r="B42" s="12">
        <f>INDEX(Data!$I$2:$BM$154,MATCH(A42,Data!$G$2:$G$52,0)+MATCH($B$2,Data!$H$2:$H$154,0)-1,MATCH($A$2,Data!$I$1:$BM$1,0))</f>
        <v>413.86</v>
      </c>
    </row>
    <row r="43" spans="1:2" x14ac:dyDescent="0.2">
      <c r="A43" t="s">
        <v>146</v>
      </c>
      <c r="B43" s="12">
        <f>INDEX(Data!$I$2:$BM$154,MATCH(A43,Data!$G$2:$G$52,0)+MATCH($B$2,Data!$H$2:$H$154,0)-1,MATCH($A$2,Data!$I$1:$BM$1,0))</f>
        <v>393.94</v>
      </c>
    </row>
    <row r="44" spans="1:2" x14ac:dyDescent="0.2">
      <c r="A44" t="s">
        <v>149</v>
      </c>
      <c r="B44" s="12">
        <f>INDEX(Data!$I$2:$BM$154,MATCH(A44,Data!$G$2:$G$52,0)+MATCH($B$2,Data!$H$2:$H$154,0)-1,MATCH($A$2,Data!$I$1:$BM$1,0))</f>
        <v>367.82</v>
      </c>
    </row>
    <row r="45" spans="1:2" x14ac:dyDescent="0.2">
      <c r="A45" t="s">
        <v>152</v>
      </c>
      <c r="B45" s="12">
        <f>INDEX(Data!$I$2:$BM$154,MATCH(A45,Data!$G$2:$G$52,0)+MATCH($B$2,Data!$H$2:$H$154,0)-1,MATCH($A$2,Data!$I$1:$BM$1,0))</f>
        <v>262.56</v>
      </c>
    </row>
    <row r="46" spans="1:2" x14ac:dyDescent="0.2">
      <c r="A46" t="s">
        <v>155</v>
      </c>
      <c r="B46" s="12">
        <f>INDEX(Data!$I$2:$BM$154,MATCH(A46,Data!$G$2:$G$52,0)+MATCH($B$2,Data!$H$2:$H$154,0)-1,MATCH($A$2,Data!$I$1:$BM$1,0))</f>
        <v>345.6</v>
      </c>
    </row>
    <row r="47" spans="1:2" x14ac:dyDescent="0.2">
      <c r="A47" t="s">
        <v>158</v>
      </c>
      <c r="B47" s="12">
        <f>INDEX(Data!$I$2:$BM$154,MATCH(A47,Data!$G$2:$G$52,0)+MATCH($B$2,Data!$H$2:$H$154,0)-1,MATCH($A$2,Data!$I$1:$BM$1,0))</f>
        <v>240.17</v>
      </c>
    </row>
    <row r="48" spans="1:2" x14ac:dyDescent="0.2">
      <c r="A48" t="s">
        <v>161</v>
      </c>
      <c r="B48" s="12">
        <f>INDEX(Data!$I$2:$BM$154,MATCH(A48,Data!$G$2:$G$52,0)+MATCH($B$2,Data!$H$2:$H$154,0)-1,MATCH($A$2,Data!$I$1:$BM$1,0))</f>
        <v>417.86</v>
      </c>
    </row>
    <row r="49" spans="1:2" x14ac:dyDescent="0.2">
      <c r="A49" t="s">
        <v>164</v>
      </c>
      <c r="B49" s="12">
        <f>INDEX(Data!$I$2:$BM$154,MATCH(A49,Data!$G$2:$G$52,0)+MATCH($B$2,Data!$H$2:$H$154,0)-1,MATCH($A$2,Data!$I$1:$BM$1,0))</f>
        <v>424.48</v>
      </c>
    </row>
    <row r="50" spans="1:2" x14ac:dyDescent="0.2">
      <c r="A50" t="s">
        <v>167</v>
      </c>
      <c r="B50" s="12">
        <f>INDEX(Data!$I$2:$BM$154,MATCH(A50,Data!$G$2:$G$52,0)+MATCH($B$2,Data!$H$2:$H$154,0)-1,MATCH($A$2,Data!$I$1:$BM$1,0))</f>
        <v>381.54</v>
      </c>
    </row>
    <row r="51" spans="1:2" x14ac:dyDescent="0.2">
      <c r="A51" t="s">
        <v>170</v>
      </c>
      <c r="B51" s="12">
        <f>INDEX(Data!$I$2:$BM$154,MATCH(A51,Data!$G$2:$G$52,0)+MATCH($B$2,Data!$H$2:$H$154,0)-1,MATCH($A$2,Data!$I$1:$BM$1,0))</f>
        <v>315.42</v>
      </c>
    </row>
    <row r="52" spans="1:2" x14ac:dyDescent="0.2">
      <c r="A52" t="s">
        <v>173</v>
      </c>
      <c r="B52" s="12">
        <f>INDEX(Data!$I$2:$BM$154,MATCH(A52,Data!$G$2:$G$52,0)+MATCH($B$2,Data!$H$2:$H$154,0)-1,MATCH($A$2,Data!$I$1:$BM$1,0))</f>
        <v>476.33</v>
      </c>
    </row>
    <row r="53" spans="1:2" x14ac:dyDescent="0.2">
      <c r="A53" t="s">
        <v>176</v>
      </c>
      <c r="B53" s="12">
        <f>INDEX(Data!$I$2:$BM$154,MATCH(A53,Data!$G$2:$G$52,0)+MATCH($B$2,Data!$H$2:$H$154,0)-1,MATCH($A$2,Data!$I$1:$BM$1,0))</f>
        <v>323.72000000000003</v>
      </c>
    </row>
    <row r="54" spans="1:2" x14ac:dyDescent="0.2">
      <c r="A54" t="s">
        <v>179</v>
      </c>
      <c r="B54" s="12">
        <f>INDEX(Data!$I$2:$BM$154,MATCH(A54,Data!$G$2:$G$52,0)+MATCH($B$2,Data!$H$2:$H$154,0)-1,MATCH($A$2,Data!$I$1:$BM$1,0))</f>
        <v>325.10000000000002</v>
      </c>
    </row>
    <row r="55" spans="1:2" x14ac:dyDescent="0.2">
      <c r="A55" t="s">
        <v>182</v>
      </c>
      <c r="B55" s="12">
        <f>INDEX(Data!$I$2:$BM$154,MATCH(A55,Data!$G$2:$G$52,0)+MATCH($B$2,Data!$H$2:$H$154,0)-1,MATCH($A$2,Data!$I$1:$BM$1,0))</f>
        <v>395.33</v>
      </c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Select a year" prompt=" " xr:uid="{182BFAB7-6E3E-464D-ABA0-7337F357A8E0}">
          <x14:formula1>
            <xm:f>lists!$E$2:$E$4</xm:f>
          </x14:formula1>
          <xm:sqref>B2</xm:sqref>
        </x14:dataValidation>
        <x14:dataValidation type="list" allowBlank="1" showErrorMessage="1" promptTitle="Select a variable" prompt=" " xr:uid="{78506430-8042-43FF-9BE4-D96B2064EA99}">
          <x14:formula1>
            <xm:f>'State Fact Sheets'!$A$5:$A$33</xm:f>
          </x14:formula1>
          <xm:sqref>A2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887FD-71EC-4D1E-ADE0-2D94D8DC99BA}">
  <dimension ref="A1:C58"/>
  <sheetViews>
    <sheetView zoomScaleNormal="100" workbookViewId="0">
      <selection activeCell="C31" sqref="C31"/>
    </sheetView>
  </sheetViews>
  <sheetFormatPr baseColWidth="10" defaultColWidth="8.83203125" defaultRowHeight="15" x14ac:dyDescent="0.2"/>
  <cols>
    <col min="1" max="1" width="24.83203125" customWidth="1"/>
    <col min="3" max="3" width="80.6640625" customWidth="1"/>
  </cols>
  <sheetData>
    <row r="1" spans="1:3" x14ac:dyDescent="0.2">
      <c r="A1" s="20" t="s">
        <v>322</v>
      </c>
      <c r="B1" s="20" t="s">
        <v>233</v>
      </c>
      <c r="C1" s="20" t="s">
        <v>234</v>
      </c>
    </row>
    <row r="2" spans="1:3" ht="48" x14ac:dyDescent="0.2">
      <c r="A2" s="32" t="s">
        <v>235</v>
      </c>
      <c r="B2" s="33" t="s">
        <v>236</v>
      </c>
      <c r="C2" s="34" t="s">
        <v>237</v>
      </c>
    </row>
    <row r="3" spans="1:3" ht="32" x14ac:dyDescent="0.2">
      <c r="A3" s="32" t="s">
        <v>186</v>
      </c>
      <c r="B3" s="33" t="s">
        <v>238</v>
      </c>
      <c r="C3" s="34" t="s">
        <v>239</v>
      </c>
    </row>
    <row r="4" spans="1:3" ht="48" x14ac:dyDescent="0.2">
      <c r="A4" s="32" t="s">
        <v>187</v>
      </c>
      <c r="B4" s="33" t="s">
        <v>240</v>
      </c>
      <c r="C4" s="34" t="s">
        <v>241</v>
      </c>
    </row>
    <row r="5" spans="1:3" ht="64" x14ac:dyDescent="0.2">
      <c r="A5" s="32" t="s">
        <v>188</v>
      </c>
      <c r="B5" s="33" t="s">
        <v>242</v>
      </c>
      <c r="C5" s="34" t="s">
        <v>243</v>
      </c>
    </row>
    <row r="6" spans="1:3" ht="208" x14ac:dyDescent="0.2">
      <c r="A6" s="32" t="s">
        <v>189</v>
      </c>
      <c r="B6" s="33" t="s">
        <v>244</v>
      </c>
      <c r="C6" s="34" t="s">
        <v>325</v>
      </c>
    </row>
    <row r="7" spans="1:3" ht="176" x14ac:dyDescent="0.2">
      <c r="A7" s="32" t="s">
        <v>190</v>
      </c>
      <c r="B7" s="33" t="s">
        <v>246</v>
      </c>
      <c r="C7" s="34" t="s">
        <v>245</v>
      </c>
    </row>
    <row r="8" spans="1:3" ht="64" x14ac:dyDescent="0.2">
      <c r="A8" s="32" t="s">
        <v>191</v>
      </c>
      <c r="B8" s="33" t="s">
        <v>247</v>
      </c>
      <c r="C8" s="34" t="s">
        <v>323</v>
      </c>
    </row>
    <row r="9" spans="1:3" ht="64" x14ac:dyDescent="0.2">
      <c r="A9" s="32" t="s">
        <v>192</v>
      </c>
      <c r="B9" s="33" t="s">
        <v>248</v>
      </c>
      <c r="C9" s="34" t="s">
        <v>323</v>
      </c>
    </row>
    <row r="10" spans="1:3" ht="64" x14ac:dyDescent="0.2">
      <c r="A10" s="32" t="s">
        <v>193</v>
      </c>
      <c r="B10" s="33" t="s">
        <v>249</v>
      </c>
      <c r="C10" s="34" t="s">
        <v>323</v>
      </c>
    </row>
    <row r="11" spans="1:3" ht="64" x14ac:dyDescent="0.2">
      <c r="A11" s="32" t="s">
        <v>5</v>
      </c>
      <c r="B11" s="33" t="s">
        <v>250</v>
      </c>
      <c r="C11" s="34" t="s">
        <v>323</v>
      </c>
    </row>
    <row r="12" spans="1:3" ht="64" x14ac:dyDescent="0.2">
      <c r="A12" s="32" t="s">
        <v>194</v>
      </c>
      <c r="B12" s="33" t="s">
        <v>251</v>
      </c>
      <c r="C12" s="34" t="s">
        <v>323</v>
      </c>
    </row>
    <row r="13" spans="1:3" ht="80" x14ac:dyDescent="0.2">
      <c r="A13" s="32" t="s">
        <v>195</v>
      </c>
      <c r="B13" s="33" t="s">
        <v>252</v>
      </c>
      <c r="C13" s="34" t="s">
        <v>324</v>
      </c>
    </row>
    <row r="14" spans="1:3" ht="80" x14ac:dyDescent="0.2">
      <c r="A14" s="32" t="s">
        <v>196</v>
      </c>
      <c r="B14" s="33" t="s">
        <v>253</v>
      </c>
      <c r="C14" s="34" t="s">
        <v>324</v>
      </c>
    </row>
    <row r="15" spans="1:3" ht="80" x14ac:dyDescent="0.2">
      <c r="A15" s="32" t="s">
        <v>197</v>
      </c>
      <c r="B15" s="33" t="s">
        <v>254</v>
      </c>
      <c r="C15" s="34" t="s">
        <v>326</v>
      </c>
    </row>
    <row r="16" spans="1:3" ht="48" x14ac:dyDescent="0.2">
      <c r="A16" s="32" t="s">
        <v>255</v>
      </c>
      <c r="B16" s="33" t="s">
        <v>256</v>
      </c>
      <c r="C16" s="34" t="s">
        <v>257</v>
      </c>
    </row>
    <row r="17" spans="1:3" ht="32" x14ac:dyDescent="0.2">
      <c r="A17" s="32" t="s">
        <v>198</v>
      </c>
      <c r="B17" s="33" t="s">
        <v>258</v>
      </c>
      <c r="C17" s="34" t="s">
        <v>259</v>
      </c>
    </row>
    <row r="18" spans="1:3" ht="32" x14ac:dyDescent="0.2">
      <c r="A18" s="32" t="s">
        <v>199</v>
      </c>
      <c r="B18" s="33" t="s">
        <v>260</v>
      </c>
      <c r="C18" s="34" t="s">
        <v>259</v>
      </c>
    </row>
    <row r="19" spans="1:3" ht="32" x14ac:dyDescent="0.2">
      <c r="A19" s="32" t="s">
        <v>200</v>
      </c>
      <c r="B19" s="33" t="s">
        <v>261</v>
      </c>
      <c r="C19" s="34" t="s">
        <v>259</v>
      </c>
    </row>
    <row r="20" spans="1:3" ht="32" x14ac:dyDescent="0.2">
      <c r="A20" s="32" t="s">
        <v>201</v>
      </c>
      <c r="B20" s="33" t="s">
        <v>262</v>
      </c>
      <c r="C20" s="34" t="s">
        <v>259</v>
      </c>
    </row>
    <row r="21" spans="1:3" ht="32" x14ac:dyDescent="0.2">
      <c r="A21" s="32" t="s">
        <v>202</v>
      </c>
      <c r="B21" s="33" t="s">
        <v>263</v>
      </c>
      <c r="C21" s="34" t="s">
        <v>259</v>
      </c>
    </row>
    <row r="22" spans="1:3" ht="144" x14ac:dyDescent="0.2">
      <c r="A22" s="32" t="s">
        <v>203</v>
      </c>
      <c r="B22" s="33" t="s">
        <v>264</v>
      </c>
      <c r="C22" s="34" t="s">
        <v>265</v>
      </c>
    </row>
    <row r="23" spans="1:3" ht="144" x14ac:dyDescent="0.2">
      <c r="A23" s="32" t="s">
        <v>204</v>
      </c>
      <c r="B23" s="33" t="s">
        <v>266</v>
      </c>
      <c r="C23" s="34" t="s">
        <v>265</v>
      </c>
    </row>
    <row r="24" spans="1:3" ht="144" x14ac:dyDescent="0.2">
      <c r="A24" s="32" t="s">
        <v>205</v>
      </c>
      <c r="B24" s="33" t="s">
        <v>267</v>
      </c>
      <c r="C24" s="34" t="s">
        <v>265</v>
      </c>
    </row>
    <row r="25" spans="1:3" ht="144" x14ac:dyDescent="0.2">
      <c r="A25" s="32" t="s">
        <v>206</v>
      </c>
      <c r="B25" s="33" t="s">
        <v>268</v>
      </c>
      <c r="C25" s="34" t="s">
        <v>265</v>
      </c>
    </row>
    <row r="26" spans="1:3" ht="144" x14ac:dyDescent="0.2">
      <c r="A26" s="32" t="s">
        <v>207</v>
      </c>
      <c r="B26" s="33" t="s">
        <v>269</v>
      </c>
      <c r="C26" s="34" t="s">
        <v>265</v>
      </c>
    </row>
    <row r="27" spans="1:3" ht="144" x14ac:dyDescent="0.2">
      <c r="A27" s="32" t="s">
        <v>208</v>
      </c>
      <c r="B27" s="33" t="s">
        <v>270</v>
      </c>
      <c r="C27" s="34" t="s">
        <v>265</v>
      </c>
    </row>
    <row r="28" spans="1:3" ht="144" x14ac:dyDescent="0.2">
      <c r="A28" s="32" t="s">
        <v>209</v>
      </c>
      <c r="B28" s="33" t="s">
        <v>271</v>
      </c>
      <c r="C28" s="34" t="s">
        <v>272</v>
      </c>
    </row>
    <row r="29" spans="1:3" ht="32" x14ac:dyDescent="0.2">
      <c r="A29" s="32" t="s">
        <v>210</v>
      </c>
      <c r="B29" s="33" t="s">
        <v>273</v>
      </c>
      <c r="C29" s="34" t="s">
        <v>274</v>
      </c>
    </row>
    <row r="30" spans="1:3" ht="32" x14ac:dyDescent="0.2">
      <c r="A30" s="32" t="s">
        <v>211</v>
      </c>
      <c r="B30" s="33" t="s">
        <v>25</v>
      </c>
      <c r="C30" s="34" t="s">
        <v>274</v>
      </c>
    </row>
    <row r="31" spans="1:3" ht="32" x14ac:dyDescent="0.2">
      <c r="A31" s="32" t="s">
        <v>212</v>
      </c>
      <c r="B31" s="33" t="s">
        <v>20</v>
      </c>
      <c r="C31" s="34" t="s">
        <v>327</v>
      </c>
    </row>
    <row r="32" spans="1:3" ht="32" x14ac:dyDescent="0.2">
      <c r="A32" s="35" t="s">
        <v>315</v>
      </c>
      <c r="B32" s="33" t="s">
        <v>275</v>
      </c>
      <c r="C32" s="34" t="s">
        <v>327</v>
      </c>
    </row>
    <row r="33" spans="1:3" ht="128" x14ac:dyDescent="0.2">
      <c r="A33" s="32" t="s">
        <v>213</v>
      </c>
      <c r="B33" s="33" t="s">
        <v>276</v>
      </c>
      <c r="C33" s="34" t="s">
        <v>277</v>
      </c>
    </row>
    <row r="34" spans="1:3" ht="160" x14ac:dyDescent="0.2">
      <c r="A34" s="32" t="s">
        <v>6</v>
      </c>
      <c r="B34" s="33" t="s">
        <v>278</v>
      </c>
      <c r="C34" s="34" t="s">
        <v>279</v>
      </c>
    </row>
    <row r="35" spans="1:3" ht="160" x14ac:dyDescent="0.2">
      <c r="A35" s="32" t="s">
        <v>214</v>
      </c>
      <c r="B35" s="33" t="s">
        <v>280</v>
      </c>
      <c r="C35" s="34" t="s">
        <v>279</v>
      </c>
    </row>
    <row r="36" spans="1:3" ht="160" x14ac:dyDescent="0.2">
      <c r="A36" s="32" t="s">
        <v>215</v>
      </c>
      <c r="B36" s="33" t="s">
        <v>281</v>
      </c>
      <c r="C36" s="34" t="s">
        <v>279</v>
      </c>
    </row>
    <row r="37" spans="1:3" ht="160" x14ac:dyDescent="0.2">
      <c r="A37" s="32" t="s">
        <v>216</v>
      </c>
      <c r="B37" s="33" t="s">
        <v>33</v>
      </c>
      <c r="C37" s="34" t="s">
        <v>279</v>
      </c>
    </row>
    <row r="38" spans="1:3" ht="160" x14ac:dyDescent="0.2">
      <c r="A38" s="32" t="s">
        <v>217</v>
      </c>
      <c r="B38" s="33" t="s">
        <v>282</v>
      </c>
      <c r="C38" s="34" t="s">
        <v>279</v>
      </c>
    </row>
    <row r="39" spans="1:3" ht="160" x14ac:dyDescent="0.2">
      <c r="A39" s="32" t="s">
        <v>218</v>
      </c>
      <c r="B39" s="33" t="s">
        <v>283</v>
      </c>
      <c r="C39" s="34" t="s">
        <v>279</v>
      </c>
    </row>
    <row r="40" spans="1:3" ht="160" x14ac:dyDescent="0.2">
      <c r="A40" s="32" t="s">
        <v>219</v>
      </c>
      <c r="B40" s="33" t="s">
        <v>284</v>
      </c>
      <c r="C40" s="34" t="s">
        <v>279</v>
      </c>
    </row>
    <row r="41" spans="1:3" ht="160" x14ac:dyDescent="0.2">
      <c r="A41" s="32" t="s">
        <v>220</v>
      </c>
      <c r="B41" s="33" t="s">
        <v>285</v>
      </c>
      <c r="C41" s="34" t="s">
        <v>279</v>
      </c>
    </row>
    <row r="42" spans="1:3" ht="160" x14ac:dyDescent="0.2">
      <c r="A42" s="32" t="s">
        <v>7</v>
      </c>
      <c r="B42" s="33" t="s">
        <v>286</v>
      </c>
      <c r="C42" s="34" t="s">
        <v>279</v>
      </c>
    </row>
    <row r="43" spans="1:3" ht="160" x14ac:dyDescent="0.2">
      <c r="A43" s="32" t="s">
        <v>8</v>
      </c>
      <c r="B43" s="33" t="s">
        <v>287</v>
      </c>
      <c r="C43" s="34" t="s">
        <v>279</v>
      </c>
    </row>
    <row r="44" spans="1:3" ht="160" x14ac:dyDescent="0.2">
      <c r="A44" s="32" t="s">
        <v>9</v>
      </c>
      <c r="B44" s="33" t="s">
        <v>288</v>
      </c>
      <c r="C44" s="34" t="s">
        <v>279</v>
      </c>
    </row>
    <row r="45" spans="1:3" ht="160" x14ac:dyDescent="0.2">
      <c r="A45" s="32" t="s">
        <v>10</v>
      </c>
      <c r="B45" s="33" t="s">
        <v>29</v>
      </c>
      <c r="C45" s="34" t="s">
        <v>279</v>
      </c>
    </row>
    <row r="46" spans="1:3" ht="160" x14ac:dyDescent="0.2">
      <c r="A46" s="32" t="s">
        <v>11</v>
      </c>
      <c r="B46" s="33" t="s">
        <v>289</v>
      </c>
      <c r="C46" s="34" t="s">
        <v>279</v>
      </c>
    </row>
    <row r="47" spans="1:3" ht="160" x14ac:dyDescent="0.2">
      <c r="A47" s="32" t="s">
        <v>290</v>
      </c>
      <c r="B47" s="33" t="s">
        <v>291</v>
      </c>
      <c r="C47" s="34" t="s">
        <v>279</v>
      </c>
    </row>
    <row r="48" spans="1:3" ht="160" x14ac:dyDescent="0.2">
      <c r="A48" s="32" t="s">
        <v>292</v>
      </c>
      <c r="B48" s="33" t="s">
        <v>293</v>
      </c>
      <c r="C48" s="34" t="s">
        <v>279</v>
      </c>
    </row>
    <row r="49" spans="1:3" ht="160" x14ac:dyDescent="0.2">
      <c r="A49" s="32" t="s">
        <v>294</v>
      </c>
      <c r="B49" s="33" t="s">
        <v>295</v>
      </c>
      <c r="C49" s="34" t="s">
        <v>279</v>
      </c>
    </row>
    <row r="50" spans="1:3" ht="160" x14ac:dyDescent="0.2">
      <c r="A50" s="32" t="s">
        <v>296</v>
      </c>
      <c r="B50" s="33" t="s">
        <v>297</v>
      </c>
      <c r="C50" s="34" t="s">
        <v>279</v>
      </c>
    </row>
    <row r="51" spans="1:3" ht="160" x14ac:dyDescent="0.2">
      <c r="A51" s="32" t="s">
        <v>298</v>
      </c>
      <c r="B51" s="33" t="s">
        <v>299</v>
      </c>
      <c r="C51" s="34" t="s">
        <v>279</v>
      </c>
    </row>
    <row r="52" spans="1:3" ht="160" x14ac:dyDescent="0.2">
      <c r="A52" s="32" t="s">
        <v>300</v>
      </c>
      <c r="B52" s="33" t="s">
        <v>301</v>
      </c>
      <c r="C52" s="34" t="s">
        <v>279</v>
      </c>
    </row>
    <row r="53" spans="1:3" ht="160" x14ac:dyDescent="0.2">
      <c r="A53" s="32" t="s">
        <v>221</v>
      </c>
      <c r="B53" s="33" t="s">
        <v>302</v>
      </c>
      <c r="C53" s="34" t="s">
        <v>279</v>
      </c>
    </row>
    <row r="54" spans="1:3" ht="160" x14ac:dyDescent="0.2">
      <c r="A54" s="32" t="s">
        <v>12</v>
      </c>
      <c r="B54" s="33" t="s">
        <v>303</v>
      </c>
      <c r="C54" s="34" t="s">
        <v>279</v>
      </c>
    </row>
    <row r="55" spans="1:3" ht="160" x14ac:dyDescent="0.2">
      <c r="A55" s="32" t="s">
        <v>13</v>
      </c>
      <c r="B55" s="33" t="s">
        <v>304</v>
      </c>
      <c r="C55" s="34" t="s">
        <v>279</v>
      </c>
    </row>
    <row r="56" spans="1:3" ht="160" x14ac:dyDescent="0.2">
      <c r="A56" s="32" t="s">
        <v>14</v>
      </c>
      <c r="B56" s="33" t="s">
        <v>305</v>
      </c>
      <c r="C56" s="34" t="s">
        <v>279</v>
      </c>
    </row>
    <row r="57" spans="1:3" ht="160" x14ac:dyDescent="0.2">
      <c r="A57" s="32" t="s">
        <v>15</v>
      </c>
      <c r="B57" s="33" t="s">
        <v>306</v>
      </c>
      <c r="C57" s="34" t="s">
        <v>279</v>
      </c>
    </row>
    <row r="58" spans="1:3" ht="160" x14ac:dyDescent="0.2">
      <c r="A58" s="32" t="s">
        <v>16</v>
      </c>
      <c r="B58" s="33" t="s">
        <v>307</v>
      </c>
      <c r="C58" s="34" t="s">
        <v>279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62FA6-381A-491E-B390-A295838A2827}">
  <dimension ref="A1:E52"/>
  <sheetViews>
    <sheetView workbookViewId="0"/>
  </sheetViews>
  <sheetFormatPr baseColWidth="10" defaultColWidth="8.83203125" defaultRowHeight="15" x14ac:dyDescent="0.2"/>
  <sheetData>
    <row r="1" spans="1:5" x14ac:dyDescent="0.2">
      <c r="A1" t="s">
        <v>222</v>
      </c>
      <c r="C1" t="s">
        <v>223</v>
      </c>
      <c r="E1" t="s">
        <v>224</v>
      </c>
    </row>
    <row r="2" spans="1:5" x14ac:dyDescent="0.2">
      <c r="A2" s="2" t="s">
        <v>21</v>
      </c>
      <c r="C2" t="s">
        <v>41</v>
      </c>
      <c r="E2">
        <v>2000</v>
      </c>
    </row>
    <row r="3" spans="1:5" x14ac:dyDescent="0.2">
      <c r="A3" s="2" t="s">
        <v>26</v>
      </c>
      <c r="C3" s="2" t="s">
        <v>65</v>
      </c>
      <c r="E3">
        <v>2010</v>
      </c>
    </row>
    <row r="4" spans="1:5" x14ac:dyDescent="0.2">
      <c r="A4" s="2" t="s">
        <v>30</v>
      </c>
      <c r="C4" s="2" t="s">
        <v>17</v>
      </c>
      <c r="E4">
        <v>2019</v>
      </c>
    </row>
    <row r="5" spans="1:5" x14ac:dyDescent="0.2">
      <c r="A5" s="2" t="s">
        <v>34</v>
      </c>
      <c r="C5" t="s">
        <v>22</v>
      </c>
    </row>
    <row r="6" spans="1:5" x14ac:dyDescent="0.2">
      <c r="A6" s="2" t="s">
        <v>37</v>
      </c>
    </row>
    <row r="7" spans="1:5" x14ac:dyDescent="0.2">
      <c r="A7" s="2" t="s">
        <v>40</v>
      </c>
    </row>
    <row r="8" spans="1:5" x14ac:dyDescent="0.2">
      <c r="A8" s="2" t="s">
        <v>45</v>
      </c>
    </row>
    <row r="9" spans="1:5" x14ac:dyDescent="0.2">
      <c r="A9" s="2" t="s">
        <v>49</v>
      </c>
    </row>
    <row r="10" spans="1:5" x14ac:dyDescent="0.2">
      <c r="A10" s="2" t="s">
        <v>52</v>
      </c>
    </row>
    <row r="11" spans="1:5" x14ac:dyDescent="0.2">
      <c r="A11" s="2" t="s">
        <v>55</v>
      </c>
    </row>
    <row r="12" spans="1:5" x14ac:dyDescent="0.2">
      <c r="A12" s="2" t="s">
        <v>58</v>
      </c>
    </row>
    <row r="13" spans="1:5" x14ac:dyDescent="0.2">
      <c r="A13" s="2" t="s">
        <v>61</v>
      </c>
    </row>
    <row r="14" spans="1:5" x14ac:dyDescent="0.2">
      <c r="A14" s="2" t="s">
        <v>64</v>
      </c>
    </row>
    <row r="15" spans="1:5" x14ac:dyDescent="0.2">
      <c r="A15" s="2" t="s">
        <v>69</v>
      </c>
    </row>
    <row r="16" spans="1:5" x14ac:dyDescent="0.2">
      <c r="A16" s="2" t="s">
        <v>72</v>
      </c>
    </row>
    <row r="17" spans="1:1" x14ac:dyDescent="0.2">
      <c r="A17" s="2" t="s">
        <v>76</v>
      </c>
    </row>
    <row r="18" spans="1:1" x14ac:dyDescent="0.2">
      <c r="A18" s="2" t="s">
        <v>79</v>
      </c>
    </row>
    <row r="19" spans="1:1" x14ac:dyDescent="0.2">
      <c r="A19" s="2" t="s">
        <v>82</v>
      </c>
    </row>
    <row r="20" spans="1:1" x14ac:dyDescent="0.2">
      <c r="A20" s="2" t="s">
        <v>85</v>
      </c>
    </row>
    <row r="21" spans="1:1" x14ac:dyDescent="0.2">
      <c r="A21" s="2" t="s">
        <v>88</v>
      </c>
    </row>
    <row r="22" spans="1:1" x14ac:dyDescent="0.2">
      <c r="A22" s="2" t="s">
        <v>91</v>
      </c>
    </row>
    <row r="23" spans="1:1" x14ac:dyDescent="0.2">
      <c r="A23" s="2" t="s">
        <v>94</v>
      </c>
    </row>
    <row r="24" spans="1:1" x14ac:dyDescent="0.2">
      <c r="A24" s="2" t="s">
        <v>97</v>
      </c>
    </row>
    <row r="25" spans="1:1" x14ac:dyDescent="0.2">
      <c r="A25" s="2" t="s">
        <v>100</v>
      </c>
    </row>
    <row r="26" spans="1:1" x14ac:dyDescent="0.2">
      <c r="A26" s="2" t="s">
        <v>103</v>
      </c>
    </row>
    <row r="27" spans="1:1" x14ac:dyDescent="0.2">
      <c r="A27" s="2" t="s">
        <v>106</v>
      </c>
    </row>
    <row r="28" spans="1:1" x14ac:dyDescent="0.2">
      <c r="A28" s="2" t="s">
        <v>109</v>
      </c>
    </row>
    <row r="29" spans="1:1" x14ac:dyDescent="0.2">
      <c r="A29" s="2" t="s">
        <v>112</v>
      </c>
    </row>
    <row r="30" spans="1:1" x14ac:dyDescent="0.2">
      <c r="A30" s="2" t="s">
        <v>115</v>
      </c>
    </row>
    <row r="31" spans="1:1" x14ac:dyDescent="0.2">
      <c r="A31" s="2" t="s">
        <v>118</v>
      </c>
    </row>
    <row r="32" spans="1:1" x14ac:dyDescent="0.2">
      <c r="A32" s="2" t="s">
        <v>122</v>
      </c>
    </row>
    <row r="33" spans="1:1" x14ac:dyDescent="0.2">
      <c r="A33" s="2" t="s">
        <v>125</v>
      </c>
    </row>
    <row r="34" spans="1:1" x14ac:dyDescent="0.2">
      <c r="A34" s="2" t="s">
        <v>128</v>
      </c>
    </row>
    <row r="35" spans="1:1" x14ac:dyDescent="0.2">
      <c r="A35" s="2" t="s">
        <v>131</v>
      </c>
    </row>
    <row r="36" spans="1:1" x14ac:dyDescent="0.2">
      <c r="A36" s="2" t="s">
        <v>134</v>
      </c>
    </row>
    <row r="37" spans="1:1" x14ac:dyDescent="0.2">
      <c r="A37" s="2" t="s">
        <v>137</v>
      </c>
    </row>
    <row r="38" spans="1:1" x14ac:dyDescent="0.2">
      <c r="A38" s="2" t="s">
        <v>140</v>
      </c>
    </row>
    <row r="39" spans="1:1" x14ac:dyDescent="0.2">
      <c r="A39" s="2" t="s">
        <v>143</v>
      </c>
    </row>
    <row r="40" spans="1:1" x14ac:dyDescent="0.2">
      <c r="A40" s="2" t="s">
        <v>146</v>
      </c>
    </row>
    <row r="41" spans="1:1" x14ac:dyDescent="0.2">
      <c r="A41" s="2" t="s">
        <v>149</v>
      </c>
    </row>
    <row r="42" spans="1:1" x14ac:dyDescent="0.2">
      <c r="A42" s="2" t="s">
        <v>152</v>
      </c>
    </row>
    <row r="43" spans="1:1" x14ac:dyDescent="0.2">
      <c r="A43" s="2" t="s">
        <v>155</v>
      </c>
    </row>
    <row r="44" spans="1:1" x14ac:dyDescent="0.2">
      <c r="A44" s="2" t="s">
        <v>158</v>
      </c>
    </row>
    <row r="45" spans="1:1" x14ac:dyDescent="0.2">
      <c r="A45" s="2" t="s">
        <v>161</v>
      </c>
    </row>
    <row r="46" spans="1:1" x14ac:dyDescent="0.2">
      <c r="A46" s="2" t="s">
        <v>164</v>
      </c>
    </row>
    <row r="47" spans="1:1" x14ac:dyDescent="0.2">
      <c r="A47" s="2" t="s">
        <v>167</v>
      </c>
    </row>
    <row r="48" spans="1:1" x14ac:dyDescent="0.2">
      <c r="A48" s="2" t="s">
        <v>170</v>
      </c>
    </row>
    <row r="49" spans="1:1" x14ac:dyDescent="0.2">
      <c r="A49" s="2" t="s">
        <v>173</v>
      </c>
    </row>
    <row r="50" spans="1:1" x14ac:dyDescent="0.2">
      <c r="A50" s="2" t="s">
        <v>176</v>
      </c>
    </row>
    <row r="51" spans="1:1" x14ac:dyDescent="0.2">
      <c r="A51" s="2" t="s">
        <v>179</v>
      </c>
    </row>
    <row r="52" spans="1:1" x14ac:dyDescent="0.2">
      <c r="A52" s="2" t="s">
        <v>182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553A200866994EB2EBBCFBB11E1BE3" ma:contentTypeVersion="12" ma:contentTypeDescription="Create a new document." ma:contentTypeScope="" ma:versionID="6c284547c28c64b06205b427bb86c556">
  <xsd:schema xmlns:xsd="http://www.w3.org/2001/XMLSchema" xmlns:xs="http://www.w3.org/2001/XMLSchema" xmlns:p="http://schemas.microsoft.com/office/2006/metadata/properties" xmlns:ns3="37279f14-795e-47ba-9438-eb8eef563274" xmlns:ns4="023300a1-f959-4b2c-9eb7-d5ea15b14326" targetNamespace="http://schemas.microsoft.com/office/2006/metadata/properties" ma:root="true" ma:fieldsID="e4439dcc70578e57c1999808319bf2e1" ns3:_="" ns4:_="">
    <xsd:import namespace="37279f14-795e-47ba-9438-eb8eef563274"/>
    <xsd:import namespace="023300a1-f959-4b2c-9eb7-d5ea15b143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79f14-795e-47ba-9438-eb8eef5632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300a1-f959-4b2c-9eb7-d5ea15b14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11B50D-DDE0-45C9-B110-D44C9A77C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279f14-795e-47ba-9438-eb8eef563274"/>
    <ds:schemaRef ds:uri="023300a1-f959-4b2c-9eb7-d5ea15b14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DC4141-4307-400A-AA81-91E7D2931B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CBE0EE-BB6E-4113-BFF1-F2BB2101CDF4}">
  <ds:schemaRefs>
    <ds:schemaRef ds:uri="http://schemas.microsoft.com/office/2006/metadata/properties"/>
    <ds:schemaRef ds:uri="http://schemas.microsoft.com/office/2006/documentManagement/types"/>
    <ds:schemaRef ds:uri="37279f14-795e-47ba-9438-eb8eef563274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23300a1-f959-4b2c-9eb7-d5ea15b14326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State Fact Sheets</vt:lpstr>
      <vt:lpstr>State Comparisons</vt:lpstr>
      <vt:lpstr>Sources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Schweitzer</dc:creator>
  <cp:lastModifiedBy>Irene Koo</cp:lastModifiedBy>
  <dcterms:created xsi:type="dcterms:W3CDTF">2021-08-19T14:03:09Z</dcterms:created>
  <dcterms:modified xsi:type="dcterms:W3CDTF">2021-08-30T17:09:16Z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0x010100E9553A200866994EB2EBBCFBB11E1BE3</vt:lpwstr>
  </property>
</Properties>
</file>